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Distribution Table" sheetId="1" r:id="rId1"/>
    <sheet name="Definitions and Interpretations" sheetId="2" r:id="rId2"/>
  </sheets>
  <definedNames/>
  <calcPr fullCalcOnLoad="1"/>
</workbook>
</file>

<file path=xl/sharedStrings.xml><?xml version="1.0" encoding="utf-8"?>
<sst xmlns="http://schemas.openxmlformats.org/spreadsheetml/2006/main" count="205" uniqueCount="138">
  <si>
    <t>Dividend</t>
  </si>
  <si>
    <t>Other Income</t>
  </si>
  <si>
    <t>Source of Funds (Country Code)</t>
  </si>
  <si>
    <t>Gross Local Rate (cents per unit)</t>
  </si>
  <si>
    <t>Foreign Tax amount per unit</t>
  </si>
  <si>
    <t>Foreign Tax Reclaim %</t>
  </si>
  <si>
    <t>Portfolio/Management Cost</t>
  </si>
  <si>
    <t>Interest Expense</t>
  </si>
  <si>
    <t xml:space="preserve">Other cost </t>
  </si>
  <si>
    <t>Local Net Rate</t>
  </si>
  <si>
    <t>Yes</t>
  </si>
  <si>
    <t>Total</t>
  </si>
  <si>
    <t>No</t>
  </si>
  <si>
    <t>Subject to Foreign Withholding tax</t>
  </si>
  <si>
    <t>Foreign SA listed</t>
  </si>
  <si>
    <t>Distribution Source type</t>
  </si>
  <si>
    <t>Table 1: Distribution source table</t>
  </si>
  <si>
    <r>
      <t xml:space="preserve">Populated with: </t>
    </r>
    <r>
      <rPr>
        <i/>
        <sz val="11"/>
        <rFont val="Calibri"/>
        <family val="2"/>
      </rPr>
      <t>Yes / No / left blank</t>
    </r>
  </si>
  <si>
    <r>
      <t xml:space="preserve">If left blank the default in </t>
    </r>
    <r>
      <rPr>
        <b/>
        <sz val="11"/>
        <color indexed="8"/>
        <rFont val="Calibri"/>
        <family val="2"/>
      </rPr>
      <t>No</t>
    </r>
  </si>
  <si>
    <t>Gross Foreign Rate (cents per unit)</t>
  </si>
  <si>
    <t>Other costs</t>
  </si>
  <si>
    <t>DTA with Source Country</t>
  </si>
  <si>
    <t>Notes</t>
  </si>
  <si>
    <r>
      <rPr>
        <b/>
        <i/>
        <sz val="11"/>
        <color indexed="8"/>
        <rFont val="Calibri"/>
        <family val="2"/>
      </rPr>
      <t>x</t>
    </r>
    <r>
      <rPr>
        <sz val="11"/>
        <color theme="1"/>
        <rFont val="Calibri"/>
        <family val="2"/>
      </rPr>
      <t xml:space="preserve"> denotes the table number if more than 1 table</t>
    </r>
  </si>
  <si>
    <t>Description</t>
  </si>
  <si>
    <r>
      <t xml:space="preserve">In the case of </t>
    </r>
    <r>
      <rPr>
        <i/>
        <sz val="11"/>
        <rFont val="Calibri"/>
        <family val="2"/>
      </rPr>
      <t>Interest and Other Income</t>
    </r>
    <r>
      <rPr>
        <sz val="11"/>
        <rFont val="Calibri"/>
        <family val="2"/>
      </rPr>
      <t xml:space="preserve"> must be populated with: </t>
    </r>
    <r>
      <rPr>
        <i/>
        <sz val="11"/>
        <rFont val="Calibri"/>
        <family val="2"/>
      </rPr>
      <t>local / foreign</t>
    </r>
  </si>
  <si>
    <r>
      <t xml:space="preserve">In the case of </t>
    </r>
    <r>
      <rPr>
        <i/>
        <sz val="11"/>
        <rFont val="Calibri"/>
        <family val="2"/>
      </rPr>
      <t>REIT</t>
    </r>
    <r>
      <rPr>
        <sz val="11"/>
        <rFont val="Calibri"/>
        <family val="2"/>
      </rPr>
      <t xml:space="preserve"> distributions must be populated with: </t>
    </r>
    <r>
      <rPr>
        <i/>
        <sz val="11"/>
        <rFont val="Calibri"/>
        <family val="2"/>
      </rPr>
      <t>local</t>
    </r>
  </si>
  <si>
    <t>Foreign Tax % withheld at source</t>
  </si>
  <si>
    <t>Populated with the foreign tax amount</t>
  </si>
  <si>
    <t>SA Withholding Tax %</t>
  </si>
  <si>
    <t>Populated with the local tax amount</t>
  </si>
  <si>
    <t>SA Withholding Tax amount per unit</t>
  </si>
  <si>
    <t>REIT</t>
  </si>
  <si>
    <t>See information below pertaining to section 64N of the Income Tax Act.</t>
  </si>
  <si>
    <r>
      <t xml:space="preserve">In the case of </t>
    </r>
    <r>
      <rPr>
        <i/>
        <sz val="11"/>
        <color indexed="8"/>
        <rFont val="Calibri"/>
        <family val="2"/>
      </rPr>
      <t>Dividends</t>
    </r>
    <r>
      <rPr>
        <sz val="11"/>
        <color theme="1"/>
        <rFont val="Calibri"/>
        <family val="2"/>
      </rPr>
      <t xml:space="preserve"> must be populated with: </t>
    </r>
    <r>
      <rPr>
        <i/>
        <sz val="11"/>
        <color indexed="8"/>
        <rFont val="Calibri"/>
        <family val="2"/>
      </rPr>
      <t>local /  foreign SA listed / foreign not SA listed</t>
    </r>
  </si>
  <si>
    <t xml:space="preserve"> - Alternatively, where possible, each distribution per country can be recorded separately. </t>
  </si>
  <si>
    <r>
      <t xml:space="preserve"> - If the distribution is sourced from more than one foreign country populate a note "</t>
    </r>
    <r>
      <rPr>
        <i/>
        <sz val="11"/>
        <color indexed="8"/>
        <rFont val="Calibri"/>
        <family val="2"/>
      </rPr>
      <t>Refer Table x</t>
    </r>
    <r>
      <rPr>
        <sz val="11"/>
        <color theme="1"/>
        <rFont val="Calibri"/>
        <family val="2"/>
      </rPr>
      <t>"</t>
    </r>
  </si>
  <si>
    <t>If local populated with: ZA</t>
  </si>
  <si>
    <t>The country code populated must be the international  ISO country code</t>
  </si>
  <si>
    <t>The foreign tax amount must be provided in cents per unit to 5 decimals</t>
  </si>
  <si>
    <r>
      <t xml:space="preserve"> - Determined as the </t>
    </r>
    <r>
      <rPr>
        <i/>
        <sz val="11"/>
        <rFont val="Calibri"/>
        <family val="2"/>
      </rPr>
      <t>difference between the Foreign Tax withheld at source % and the DTA</t>
    </r>
    <r>
      <rPr>
        <sz val="11"/>
        <rFont val="Calibri"/>
        <family val="2"/>
      </rPr>
      <t xml:space="preserve"> rate</t>
    </r>
  </si>
  <si>
    <t>In the case of local distributions, it is the gross amount distributed as sourced in South Africa (ZA)</t>
  </si>
  <si>
    <t>In the case of foreign distributions, it is the amount distributed from the Foreign country to ZA (Distributable amount)</t>
  </si>
  <si>
    <t>The local tax amount must be provided in cents per unit to 5 decimals</t>
  </si>
  <si>
    <t>ZA</t>
  </si>
  <si>
    <t>The rate must be provided in cents per unit to 5 decimals. If not applicable, as is the case with local distributions, the field can be left blank</t>
  </si>
  <si>
    <t>Foreign SA Listed</t>
  </si>
  <si>
    <t>Local</t>
  </si>
  <si>
    <r>
      <rPr>
        <b/>
        <sz val="11"/>
        <color indexed="8"/>
        <rFont val="Calibri"/>
        <family val="2"/>
      </rPr>
      <t>*Interest</t>
    </r>
    <r>
      <rPr>
        <sz val="11"/>
        <color theme="1"/>
        <rFont val="Calibri"/>
        <family val="2"/>
      </rPr>
      <t xml:space="preserve"> accruing from a South African source to a non-resident, excluding a controlled foreign company,
will be subject to withholding tax at a rate of 15% on payment, except interest,
    •   arising on any Government debt instrument.
    •   arising on any listed debt instrument.
    •   arising on any debt owed by a bank or the South African Reserve Bank.
    •   arising from a bill of exchange or letter of credit where goods are imported into South Africa and
        where an authorized dealer has certified such on the instrument.
    •   payable by a headquarter company.
    •   accruing to a non-resident natural person who was physically present in South Africa for a period
        exceeding 183 days in aggregate, during that year, or carried on a business through a permanent
        establishment in South Africa.
</t>
    </r>
  </si>
  <si>
    <t>If foreign populated with the country from which the distribution is paid/sourced e.g. GB</t>
  </si>
  <si>
    <t xml:space="preserve">Dividend </t>
  </si>
  <si>
    <t>Tax Reclaim</t>
  </si>
  <si>
    <t xml:space="preserve">The local tax amount is calculated on the Distributable cents per unit (Gross Local Rate after Cost) </t>
  </si>
  <si>
    <t>Populated with the foreign tax percent</t>
  </si>
  <si>
    <t>Populated with the local tax percent</t>
  </si>
  <si>
    <t>Gross ZA Distribution (Cents per unit)</t>
  </si>
  <si>
    <t>MU</t>
  </si>
  <si>
    <t>Spain</t>
  </si>
  <si>
    <t>United States</t>
  </si>
  <si>
    <t>Great Britain</t>
  </si>
  <si>
    <t>Ireland</t>
  </si>
  <si>
    <t>Canada</t>
  </si>
  <si>
    <t>Jersey</t>
  </si>
  <si>
    <t>Switzerland</t>
  </si>
  <si>
    <t>Denmark</t>
  </si>
  <si>
    <t>Netherlands</t>
  </si>
  <si>
    <t>Belgium</t>
  </si>
  <si>
    <t>Sweden</t>
  </si>
  <si>
    <t>Germany</t>
  </si>
  <si>
    <t>France</t>
  </si>
  <si>
    <t>Norway</t>
  </si>
  <si>
    <t>Must be provided to 5 decimals to ensure accuracy.</t>
  </si>
  <si>
    <t>'This indicates that the underlying instrument is either listed or not listed in SA, it also provides an indication that the distribution received will or will not be subject to SA withholding tax</t>
  </si>
  <si>
    <t>Indicates if the distribution will be paid to the investor or reinvested back into the fund</t>
  </si>
  <si>
    <t>The country from which the Gross payment amount is paid.</t>
  </si>
  <si>
    <t xml:space="preserve"> - If the distribution is received from more than one foreign country, populate a note "Refer Table x"</t>
  </si>
  <si>
    <t>Populated with the Gross amount distribution by the country from which the Gross payment is sourced before any taxes are withheld.</t>
  </si>
  <si>
    <t>If the list of countries exceeds 20, then include a link in the announcement leading to the website where the full table of countries can be found</t>
  </si>
  <si>
    <t>May be worked out based on the grouping of jurisdictions with the same tax rate or at an aggregate in terms of the overall withholding of taxes</t>
  </si>
  <si>
    <t>Costs associated with the management of the fund that will be subtracted from the distribution paid to the investor.</t>
  </si>
  <si>
    <t>Any interest expenses incurred under the management of the fund that will be subtracted from the distribution paid to the investor.</t>
  </si>
  <si>
    <t>*Information needed for the end investor to enable them to calculate the correct DWT</t>
  </si>
  <si>
    <t>Any other costs associated with the  management of the fund that will be subtracted from the distribution paid to the investor</t>
  </si>
  <si>
    <t>The Net distribution amount distributed to SA investors, who are not exempt from South African withholding tax.</t>
  </si>
  <si>
    <t>The amount after all costs, expenses and withholding taxes have been deducted</t>
  </si>
  <si>
    <t>New</t>
  </si>
  <si>
    <t xml:space="preserve">In the case of foreign distributions,  it is the Gross Foreign rate less all costs and expenses. </t>
  </si>
  <si>
    <r>
      <t xml:space="preserve">Alpha Code: </t>
    </r>
    <r>
      <rPr>
        <b/>
        <sz val="11"/>
        <color indexed="10"/>
        <rFont val="Calibri"/>
        <family val="2"/>
      </rPr>
      <t>ABCDEF</t>
    </r>
  </si>
  <si>
    <t>Foreign Not SA listed</t>
  </si>
  <si>
    <t xml:space="preserve">Net Distribution Reinvested </t>
  </si>
  <si>
    <r>
      <t xml:space="preserve">Populated with:  </t>
    </r>
    <r>
      <rPr>
        <i/>
        <sz val="11"/>
        <rFont val="Calibri"/>
        <family val="2"/>
      </rPr>
      <t>Yes or No</t>
    </r>
  </si>
  <si>
    <t>*Interest</t>
  </si>
  <si>
    <t>Examples of disclaimers</t>
  </si>
  <si>
    <t xml:space="preserve"> </t>
  </si>
  <si>
    <t xml:space="preserve">Determined as the Gross Foreign rate less foreign withholding tax, less Portfolio/Management Cost, less interest Expense and Other Costs - unless taxes and/or costs are not applicable as is the case with a Tax Reclaim. </t>
  </si>
  <si>
    <t xml:space="preserve">Determined as the Gross Foreign rate less Portfolio/Management Cost, less interest Expense and Other Costs - unless costs are not applicable as is the case with a Tax Reclaim. </t>
  </si>
  <si>
    <r>
      <rPr>
        <b/>
        <sz val="11"/>
        <rFont val="Calibri"/>
        <family val="2"/>
      </rPr>
      <t xml:space="preserve">***South African tax: </t>
    </r>
    <r>
      <rPr>
        <sz val="11"/>
        <rFont val="Calibri"/>
        <family val="2"/>
      </rPr>
      <t>No dividend withholding tax will be deducted from dividends payable to a South African tax resident qualifying for exemption from dividend withholding tax provided that the investor has provided the following forms to their Central Securities Depository Participant (“CDSP”) or broker, as the case may be in respect of its participatory interest:
a) a declaration that the distribution is exempt from dividends tax; and
b) a written undertaking to inform their CSDP or broker, as the case may be, should the circumstances affecting the exemption change or the beneficial owner cease to be the beneficial owner, both in the form prescribed by the South African Revenue Service. South African tax resident investors are advised to contact their CSDP, to arrange for the abovementioned documents to be submitted prior to payment of the distribution, if such documents have not already been submitted.</t>
    </r>
  </si>
  <si>
    <t>***Applicable to non-exempt South African shareholders</t>
  </si>
  <si>
    <t>Note 1</t>
  </si>
  <si>
    <r>
      <rPr>
        <b/>
        <sz val="11"/>
        <rFont val="Calibri"/>
        <family val="2"/>
      </rPr>
      <t>Note 1</t>
    </r>
    <r>
      <rPr>
        <b/>
        <sz val="11"/>
        <color indexed="10"/>
        <rFont val="Calibri"/>
        <family val="2"/>
      </rPr>
      <t xml:space="preserve"> </t>
    </r>
    <r>
      <rPr>
        <sz val="11"/>
        <rFont val="Calibri"/>
        <family val="2"/>
      </rPr>
      <t>Distributions by Real Estate Investment Trusts (REITs) are subject to income tax for South African tax residents and for non-residents it is subject to 20% SA withholding tax. The Gross rate for non-residents is 15.56000 and the net rate is 12.44800 cents per unit.</t>
    </r>
  </si>
  <si>
    <t>Table 1</t>
  </si>
  <si>
    <t>Country</t>
  </si>
  <si>
    <t>ISO Code</t>
  </si>
  <si>
    <t>Split</t>
  </si>
  <si>
    <t>Tax Rate</t>
  </si>
  <si>
    <t>ES</t>
  </si>
  <si>
    <t>US</t>
  </si>
  <si>
    <t>GB</t>
  </si>
  <si>
    <t>IE</t>
  </si>
  <si>
    <t>CA</t>
  </si>
  <si>
    <t>JE</t>
  </si>
  <si>
    <t>CH</t>
  </si>
  <si>
    <t>DK</t>
  </si>
  <si>
    <t>NL</t>
  </si>
  <si>
    <t>BE</t>
  </si>
  <si>
    <t>SE</t>
  </si>
  <si>
    <t>DE</t>
  </si>
  <si>
    <t>FR</t>
  </si>
  <si>
    <t>NO</t>
  </si>
  <si>
    <t>If there is no DTA in place, then the field can be left blank</t>
  </si>
  <si>
    <r>
      <t xml:space="preserve">in the case of </t>
    </r>
    <r>
      <rPr>
        <i/>
        <sz val="11"/>
        <rFont val="Calibri"/>
        <family val="2"/>
      </rPr>
      <t>foreign SA listed</t>
    </r>
    <r>
      <rPr>
        <sz val="11"/>
        <rFont val="Calibri"/>
        <family val="2"/>
      </rPr>
      <t xml:space="preserve"> - Populated with the DTA percent between South Africa and the foreign country of source</t>
    </r>
  </si>
  <si>
    <t>in the case of foreign SA listed - The percentage that can be reclaimed from the foreign reserve</t>
  </si>
  <si>
    <t>Table 2</t>
  </si>
  <si>
    <t>DTA rate</t>
  </si>
  <si>
    <t>Reclaim rate</t>
  </si>
  <si>
    <t>Rate Split</t>
  </si>
  <si>
    <t>Tax value</t>
  </si>
  <si>
    <t>Reclaim value</t>
  </si>
  <si>
    <t>NL (HMN)</t>
  </si>
  <si>
    <t>AU</t>
  </si>
  <si>
    <t>We did not include the DTA rate column and the Reclaim Rate column above, as this would not apply to the Foreign Not SA listed distribution. - refer definitions and interpretations</t>
  </si>
  <si>
    <t>In the case of foreign distributions,  where the underlying instrument(s) is not SA listed, it will be equal to the Gross ZA Distribution.</t>
  </si>
  <si>
    <t>Workings - does not need to be included</t>
  </si>
  <si>
    <r>
      <t xml:space="preserve">In the case of </t>
    </r>
    <r>
      <rPr>
        <i/>
        <sz val="11"/>
        <rFont val="Calibri"/>
        <family val="2"/>
      </rPr>
      <t>foreign not SA listed DTA</t>
    </r>
    <r>
      <rPr>
        <sz val="11"/>
        <rFont val="Calibri"/>
        <family val="2"/>
      </rPr>
      <t xml:space="preserve"> is not applicable. </t>
    </r>
  </si>
  <si>
    <r>
      <t xml:space="preserve">In the case of </t>
    </r>
    <r>
      <rPr>
        <i/>
        <sz val="11"/>
        <rFont val="Calibri"/>
        <family val="2"/>
      </rPr>
      <t>foreign not SA listed,</t>
    </r>
    <r>
      <rPr>
        <sz val="11"/>
        <rFont val="Calibri"/>
        <family val="2"/>
      </rPr>
      <t xml:space="preserve"> reclaim is not applicable. </t>
    </r>
  </si>
  <si>
    <t>Dividend (64N &gt; DTA)</t>
  </si>
  <si>
    <t>Dividend (64N =/&lt; DTA)</t>
  </si>
  <si>
    <t>Refer section 6quat and section 10B of the South African  Income tax Act</t>
  </si>
</sst>
</file>

<file path=xl/styles.xml><?xml version="1.0" encoding="utf-8"?>
<styleSheet xmlns="http://schemas.openxmlformats.org/spreadsheetml/2006/main">
  <numFmts count="10">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0.00000"/>
    <numFmt numFmtId="165" formatCode="0.00000%"/>
  </numFmts>
  <fonts count="50">
    <font>
      <sz val="11"/>
      <color theme="1"/>
      <name val="Calibri"/>
      <family val="2"/>
    </font>
    <font>
      <sz val="11"/>
      <color indexed="8"/>
      <name val="Calibri"/>
      <family val="2"/>
    </font>
    <font>
      <sz val="11"/>
      <color indexed="10"/>
      <name val="Calibri"/>
      <family val="2"/>
    </font>
    <font>
      <b/>
      <sz val="11"/>
      <color indexed="8"/>
      <name val="Calibri"/>
      <family val="2"/>
    </font>
    <font>
      <sz val="11"/>
      <name val="Calibri"/>
      <family val="2"/>
    </font>
    <font>
      <b/>
      <sz val="11"/>
      <color indexed="10"/>
      <name val="Calibri"/>
      <family val="2"/>
    </font>
    <font>
      <sz val="11"/>
      <color indexed="30"/>
      <name val="Calibri"/>
      <family val="2"/>
    </font>
    <font>
      <b/>
      <sz val="11"/>
      <name val="Calibri"/>
      <family val="2"/>
    </font>
    <font>
      <i/>
      <sz val="11"/>
      <color indexed="8"/>
      <name val="Calibri"/>
      <family val="2"/>
    </font>
    <font>
      <i/>
      <sz val="11"/>
      <name val="Calibri"/>
      <family val="2"/>
    </font>
    <font>
      <sz val="10"/>
      <color indexed="8"/>
      <name val="Arial Unicode MS"/>
      <family val="0"/>
    </font>
    <font>
      <b/>
      <i/>
      <sz val="11"/>
      <color indexed="8"/>
      <name val="Calibri"/>
      <family val="2"/>
    </font>
    <font>
      <sz val="11"/>
      <color indexed="17"/>
      <name val="Calibri"/>
      <family val="2"/>
    </font>
    <font>
      <b/>
      <sz val="11"/>
      <color indexed="17"/>
      <name val="Calibri"/>
      <family val="2"/>
    </font>
    <font>
      <sz val="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FF0000"/>
      <name val="Calibri"/>
      <family val="2"/>
    </font>
    <font>
      <sz val="10"/>
      <color theme="1"/>
      <name val="Arial Unicode MS"/>
      <family val="0"/>
    </font>
    <font>
      <i/>
      <sz val="11"/>
      <color theme="1"/>
      <name val="Calibri"/>
      <family val="2"/>
    </font>
    <font>
      <sz val="11"/>
      <color rgb="FF0070C0"/>
      <name val="Calibri"/>
      <family val="2"/>
    </font>
    <font>
      <sz val="11"/>
      <color rgb="FF00B050"/>
      <name val="Calibri"/>
      <family val="2"/>
    </font>
    <font>
      <b/>
      <sz val="11"/>
      <color rgb="FF00B05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theme="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style="medium"/>
    </border>
    <border>
      <left/>
      <right style="medium"/>
      <top style="medium"/>
      <bottom style="medium"/>
    </border>
    <border>
      <left/>
      <right style="medium"/>
      <top/>
      <bottom style="medium"/>
    </border>
    <border>
      <left/>
      <right style="medium"/>
      <top/>
      <bottom/>
    </border>
    <border>
      <left style="medium"/>
      <right/>
      <top/>
      <bottom style="medium"/>
    </border>
    <border>
      <left style="medium"/>
      <right/>
      <top style="medium"/>
      <bottom/>
    </border>
    <border>
      <left/>
      <right style="medium"/>
      <top style="medium"/>
      <bottom/>
    </border>
    <border>
      <left style="thin"/>
      <right style="thin"/>
      <top/>
      <bottom/>
    </border>
    <border>
      <left style="medium"/>
      <right/>
      <top/>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39">
    <xf numFmtId="0" fontId="0" fillId="0" borderId="0" xfId="0" applyFont="1" applyAlignment="1">
      <alignment/>
    </xf>
    <xf numFmtId="164" fontId="0" fillId="0" borderId="10" xfId="0" applyNumberFormat="1" applyBorder="1" applyAlignment="1">
      <alignment horizontal="left"/>
    </xf>
    <xf numFmtId="9" fontId="0" fillId="0" borderId="10" xfId="0" applyNumberFormat="1" applyBorder="1" applyAlignment="1">
      <alignment horizontal="left"/>
    </xf>
    <xf numFmtId="0" fontId="4" fillId="0" borderId="10" xfId="0" applyFont="1" applyFill="1" applyBorder="1" applyAlignment="1">
      <alignment/>
    </xf>
    <xf numFmtId="0" fontId="0" fillId="0" borderId="0" xfId="0" applyAlignment="1">
      <alignment wrapText="1"/>
    </xf>
    <xf numFmtId="0" fontId="4" fillId="0" borderId="10" xfId="0" applyFont="1" applyBorder="1" applyAlignment="1">
      <alignment/>
    </xf>
    <xf numFmtId="0" fontId="0" fillId="0" borderId="0" xfId="0" applyFill="1" applyAlignment="1">
      <alignment/>
    </xf>
    <xf numFmtId="164" fontId="4" fillId="0" borderId="10" xfId="0" applyNumberFormat="1" applyFont="1" applyBorder="1" applyAlignment="1">
      <alignment horizontal="left"/>
    </xf>
    <xf numFmtId="0" fontId="44" fillId="0" borderId="10" xfId="0" applyFont="1" applyBorder="1" applyAlignment="1">
      <alignment/>
    </xf>
    <xf numFmtId="0" fontId="43" fillId="0" borderId="0" xfId="0" applyFont="1" applyAlignment="1">
      <alignment/>
    </xf>
    <xf numFmtId="0" fontId="0" fillId="0" borderId="10" xfId="0" applyBorder="1" applyAlignment="1">
      <alignment/>
    </xf>
    <xf numFmtId="0" fontId="45" fillId="0" borderId="0" xfId="0" applyFont="1" applyAlignment="1">
      <alignment vertical="center"/>
    </xf>
    <xf numFmtId="0" fontId="4" fillId="0" borderId="0" xfId="0" applyFont="1" applyFill="1" applyAlignment="1">
      <alignment/>
    </xf>
    <xf numFmtId="0" fontId="42" fillId="33" borderId="11" xfId="0" applyFont="1" applyFill="1" applyBorder="1" applyAlignment="1">
      <alignment/>
    </xf>
    <xf numFmtId="0" fontId="42" fillId="33" borderId="12" xfId="0" applyFont="1" applyFill="1" applyBorder="1" applyAlignment="1">
      <alignment/>
    </xf>
    <xf numFmtId="0" fontId="0" fillId="0" borderId="13" xfId="0" applyBorder="1" applyAlignment="1">
      <alignment/>
    </xf>
    <xf numFmtId="0" fontId="0" fillId="0" borderId="14" xfId="0" applyBorder="1" applyAlignment="1">
      <alignment/>
    </xf>
    <xf numFmtId="0" fontId="46" fillId="0" borderId="15" xfId="0" applyFont="1" applyBorder="1" applyAlignment="1">
      <alignment vertical="top"/>
    </xf>
    <xf numFmtId="0" fontId="47" fillId="0" borderId="13" xfId="0" applyFont="1" applyBorder="1" applyAlignment="1">
      <alignment vertical="center" wrapText="1"/>
    </xf>
    <xf numFmtId="0" fontId="0" fillId="0" borderId="12" xfId="0" applyBorder="1" applyAlignment="1">
      <alignment/>
    </xf>
    <xf numFmtId="0" fontId="4" fillId="0" borderId="15" xfId="0" applyFont="1" applyBorder="1" applyAlignment="1">
      <alignment/>
    </xf>
    <xf numFmtId="0" fontId="4" fillId="0" borderId="16" xfId="0" applyFont="1" applyBorder="1" applyAlignment="1">
      <alignment/>
    </xf>
    <xf numFmtId="0" fontId="47" fillId="0" borderId="17" xfId="0" applyFont="1" applyBorder="1" applyAlignment="1">
      <alignment wrapText="1"/>
    </xf>
    <xf numFmtId="0" fontId="4" fillId="0" borderId="11" xfId="0" applyFont="1" applyBorder="1" applyAlignment="1">
      <alignment/>
    </xf>
    <xf numFmtId="0" fontId="0" fillId="0" borderId="16" xfId="0" applyBorder="1" applyAlignment="1">
      <alignment/>
    </xf>
    <xf numFmtId="0" fontId="0" fillId="0" borderId="17" xfId="0" applyBorder="1" applyAlignment="1">
      <alignment/>
    </xf>
    <xf numFmtId="0" fontId="4" fillId="0" borderId="15" xfId="0" applyFont="1" applyBorder="1" applyAlignment="1" quotePrefix="1">
      <alignment/>
    </xf>
    <xf numFmtId="0" fontId="47" fillId="0" borderId="12" xfId="0" applyFont="1" applyBorder="1" applyAlignment="1">
      <alignment wrapText="1"/>
    </xf>
    <xf numFmtId="0" fontId="0" fillId="0" borderId="11" xfId="0" applyBorder="1" applyAlignment="1">
      <alignment/>
    </xf>
    <xf numFmtId="164" fontId="4" fillId="0" borderId="0" xfId="0" applyNumberFormat="1" applyFont="1" applyFill="1" applyBorder="1" applyAlignment="1">
      <alignment horizontal="left"/>
    </xf>
    <xf numFmtId="0" fontId="43" fillId="0" borderId="18" xfId="0" applyFont="1" applyFill="1" applyBorder="1" applyAlignment="1">
      <alignment/>
    </xf>
    <xf numFmtId="164" fontId="0" fillId="0" borderId="0" xfId="0" applyNumberFormat="1" applyFill="1" applyBorder="1" applyAlignment="1">
      <alignment horizontal="left"/>
    </xf>
    <xf numFmtId="0" fontId="0" fillId="0" borderId="0" xfId="0" applyNumberFormat="1" applyFill="1" applyBorder="1" applyAlignment="1">
      <alignment horizontal="left"/>
    </xf>
    <xf numFmtId="0" fontId="4" fillId="0" borderId="19" xfId="0" applyFont="1" applyBorder="1" applyAlignment="1" quotePrefix="1">
      <alignment/>
    </xf>
    <xf numFmtId="0" fontId="0" fillId="0" borderId="13" xfId="0" applyBorder="1" applyAlignment="1">
      <alignment wrapText="1"/>
    </xf>
    <xf numFmtId="0" fontId="0" fillId="34" borderId="14" xfId="0" applyFill="1" applyBorder="1" applyAlignment="1">
      <alignment wrapText="1"/>
    </xf>
    <xf numFmtId="0" fontId="47" fillId="0" borderId="13" xfId="0" applyFont="1" applyBorder="1" applyAlignment="1">
      <alignment wrapText="1"/>
    </xf>
    <xf numFmtId="0" fontId="4" fillId="0" borderId="10" xfId="0" applyFont="1" applyBorder="1" applyAlignment="1">
      <alignment horizontal="left"/>
    </xf>
    <xf numFmtId="9" fontId="4" fillId="0" borderId="10" xfId="0" applyNumberFormat="1" applyFont="1" applyBorder="1" applyAlignment="1">
      <alignment horizontal="left"/>
    </xf>
    <xf numFmtId="165" fontId="0" fillId="0" borderId="10" xfId="0" applyNumberFormat="1" applyBorder="1" applyAlignment="1">
      <alignment horizontal="left"/>
    </xf>
    <xf numFmtId="0" fontId="42" fillId="0" borderId="0" xfId="0" applyFont="1" applyAlignment="1">
      <alignment/>
    </xf>
    <xf numFmtId="10" fontId="0" fillId="0" borderId="10" xfId="0" applyNumberFormat="1" applyBorder="1" applyAlignment="1">
      <alignment/>
    </xf>
    <xf numFmtId="0" fontId="0" fillId="0" borderId="10" xfId="0" applyBorder="1" applyAlignment="1">
      <alignment/>
    </xf>
    <xf numFmtId="0" fontId="47" fillId="0" borderId="12" xfId="0" applyFont="1" applyBorder="1" applyAlignment="1">
      <alignment/>
    </xf>
    <xf numFmtId="0" fontId="0" fillId="0" borderId="10" xfId="0" applyFont="1" applyFill="1" applyBorder="1" applyAlignment="1">
      <alignment/>
    </xf>
    <xf numFmtId="0" fontId="4" fillId="0" borderId="10" xfId="0" applyFont="1" applyFill="1" applyBorder="1" applyAlignment="1">
      <alignment horizontal="left"/>
    </xf>
    <xf numFmtId="0" fontId="0" fillId="0" borderId="15" xfId="0" applyBorder="1" applyAlignment="1">
      <alignment/>
    </xf>
    <xf numFmtId="0" fontId="0" fillId="0" borderId="0" xfId="0" applyFont="1" applyAlignment="1">
      <alignment/>
    </xf>
    <xf numFmtId="0" fontId="42" fillId="0" borderId="0" xfId="0" applyFont="1" applyFill="1" applyAlignment="1">
      <alignment/>
    </xf>
    <xf numFmtId="164" fontId="42" fillId="0" borderId="0" xfId="0" applyNumberFormat="1" applyFont="1" applyAlignment="1">
      <alignment/>
    </xf>
    <xf numFmtId="0" fontId="7" fillId="0" borderId="0" xfId="0" applyFont="1" applyFill="1" applyAlignment="1">
      <alignment/>
    </xf>
    <xf numFmtId="164" fontId="0" fillId="0" borderId="0" xfId="0" applyNumberFormat="1" applyFont="1" applyFill="1" applyAlignment="1">
      <alignment/>
    </xf>
    <xf numFmtId="0" fontId="48" fillId="0" borderId="10" xfId="0" applyFont="1" applyFill="1" applyBorder="1" applyAlignment="1">
      <alignment/>
    </xf>
    <xf numFmtId="164" fontId="48" fillId="0" borderId="10" xfId="0" applyNumberFormat="1" applyFont="1" applyFill="1" applyBorder="1" applyAlignment="1">
      <alignment horizontal="left"/>
    </xf>
    <xf numFmtId="164" fontId="49" fillId="0" borderId="0" xfId="0" applyNumberFormat="1" applyFont="1" applyFill="1" applyAlignment="1">
      <alignment/>
    </xf>
    <xf numFmtId="0" fontId="4" fillId="0" borderId="19" xfId="0" applyFont="1" applyBorder="1" applyAlignment="1">
      <alignment/>
    </xf>
    <xf numFmtId="0" fontId="4" fillId="0" borderId="14" xfId="0" applyFont="1" applyBorder="1" applyAlignment="1" quotePrefix="1">
      <alignment/>
    </xf>
    <xf numFmtId="0" fontId="4" fillId="0" borderId="13" xfId="0" applyFont="1" applyBorder="1" applyAlignment="1" quotePrefix="1">
      <alignment/>
    </xf>
    <xf numFmtId="0" fontId="4" fillId="0" borderId="0" xfId="0" applyFont="1" applyAlignment="1">
      <alignment/>
    </xf>
    <xf numFmtId="0" fontId="0" fillId="0" borderId="19" xfId="0" applyBorder="1" applyAlignment="1">
      <alignment/>
    </xf>
    <xf numFmtId="0" fontId="46" fillId="0" borderId="0" xfId="0" applyFont="1" applyAlignment="1">
      <alignment vertical="top"/>
    </xf>
    <xf numFmtId="0" fontId="47" fillId="0" borderId="0" xfId="0" applyFont="1" applyAlignment="1">
      <alignment vertical="center" wrapText="1"/>
    </xf>
    <xf numFmtId="0" fontId="47" fillId="0" borderId="0" xfId="0" applyFont="1" applyAlignment="1">
      <alignment/>
    </xf>
    <xf numFmtId="0" fontId="4" fillId="0" borderId="0" xfId="0" applyFont="1" applyAlignment="1" quotePrefix="1">
      <alignment/>
    </xf>
    <xf numFmtId="0" fontId="4" fillId="0" borderId="10" xfId="0" applyFont="1" applyBorder="1" applyAlignment="1">
      <alignment wrapText="1"/>
    </xf>
    <xf numFmtId="0" fontId="4" fillId="0" borderId="10" xfId="0" applyFont="1" applyBorder="1" applyAlignment="1">
      <alignment horizontal="left" wrapText="1"/>
    </xf>
    <xf numFmtId="0" fontId="0" fillId="0" borderId="20" xfId="0" applyBorder="1" applyAlignment="1">
      <alignment/>
    </xf>
    <xf numFmtId="0" fontId="47" fillId="0" borderId="21" xfId="0" applyFont="1" applyBorder="1" applyAlignment="1">
      <alignment wrapText="1"/>
    </xf>
    <xf numFmtId="0" fontId="0" fillId="0" borderId="22" xfId="0" applyBorder="1" applyAlignment="1">
      <alignment/>
    </xf>
    <xf numFmtId="0" fontId="47" fillId="0" borderId="23" xfId="0" applyFont="1" applyBorder="1" applyAlignment="1">
      <alignment wrapText="1"/>
    </xf>
    <xf numFmtId="0" fontId="0" fillId="0" borderId="24" xfId="0" applyBorder="1" applyAlignment="1">
      <alignment vertical="center"/>
    </xf>
    <xf numFmtId="0" fontId="47" fillId="0" borderId="25" xfId="0" applyFont="1" applyBorder="1" applyAlignment="1" quotePrefix="1">
      <alignment wrapText="1"/>
    </xf>
    <xf numFmtId="0" fontId="9" fillId="0" borderId="10" xfId="0" applyFont="1" applyBorder="1" applyAlignment="1">
      <alignment horizontal="left"/>
    </xf>
    <xf numFmtId="164" fontId="46" fillId="0" borderId="10" xfId="0" applyNumberFormat="1" applyFont="1" applyBorder="1" applyAlignment="1">
      <alignment horizontal="left"/>
    </xf>
    <xf numFmtId="0" fontId="0" fillId="0" borderId="0" xfId="0" applyBorder="1" applyAlignment="1">
      <alignment/>
    </xf>
    <xf numFmtId="10" fontId="0" fillId="0" borderId="0" xfId="0" applyNumberFormat="1" applyBorder="1" applyAlignment="1">
      <alignment/>
    </xf>
    <xf numFmtId="164" fontId="7" fillId="0" borderId="10" xfId="0" applyNumberFormat="1" applyFont="1" applyBorder="1" applyAlignment="1">
      <alignment horizontal="left"/>
    </xf>
    <xf numFmtId="0" fontId="46" fillId="0" borderId="10" xfId="0" applyFont="1" applyFill="1" applyBorder="1" applyAlignment="1">
      <alignment horizontal="left"/>
    </xf>
    <xf numFmtId="0" fontId="0" fillId="0" borderId="10" xfId="0" applyFill="1" applyBorder="1" applyAlignment="1">
      <alignment horizontal="left"/>
    </xf>
    <xf numFmtId="164" fontId="0" fillId="0" borderId="10" xfId="0" applyNumberFormat="1" applyFill="1" applyBorder="1" applyAlignment="1">
      <alignment horizontal="left"/>
    </xf>
    <xf numFmtId="0" fontId="4" fillId="0" borderId="0" xfId="0" applyFont="1" applyFill="1" applyBorder="1" applyAlignment="1">
      <alignment wrapText="1"/>
    </xf>
    <xf numFmtId="0" fontId="44" fillId="0" borderId="0" xfId="0" applyFont="1" applyFill="1" applyBorder="1" applyAlignment="1">
      <alignment/>
    </xf>
    <xf numFmtId="0" fontId="4" fillId="0" borderId="0" xfId="0" applyFont="1" applyBorder="1" applyAlignment="1">
      <alignment wrapText="1"/>
    </xf>
    <xf numFmtId="0" fontId="42" fillId="35" borderId="10" xfId="0" applyFont="1" applyFill="1" applyBorder="1" applyAlignment="1">
      <alignment/>
    </xf>
    <xf numFmtId="0" fontId="42" fillId="35" borderId="10" xfId="0" applyFont="1" applyFill="1" applyBorder="1" applyAlignment="1">
      <alignment horizontal="left" vertical="center"/>
    </xf>
    <xf numFmtId="0" fontId="7" fillId="35" borderId="10" xfId="0" applyFont="1" applyFill="1" applyBorder="1" applyAlignment="1">
      <alignment horizontal="left" vertical="center"/>
    </xf>
    <xf numFmtId="0" fontId="42" fillId="35" borderId="18" xfId="0" applyFont="1" applyFill="1" applyBorder="1" applyAlignment="1">
      <alignment horizontal="left" vertical="center"/>
    </xf>
    <xf numFmtId="0" fontId="7" fillId="0" borderId="0" xfId="0" applyFont="1" applyAlignment="1">
      <alignment/>
    </xf>
    <xf numFmtId="0" fontId="0" fillId="0" borderId="0" xfId="0" applyAlignment="1">
      <alignment horizontal="left"/>
    </xf>
    <xf numFmtId="164" fontId="0" fillId="0" borderId="0" xfId="0" applyNumberFormat="1" applyAlignment="1">
      <alignment horizontal="left"/>
    </xf>
    <xf numFmtId="164" fontId="0" fillId="0" borderId="0" xfId="0" applyNumberFormat="1" applyAlignment="1">
      <alignment/>
    </xf>
    <xf numFmtId="0" fontId="42" fillId="0" borderId="10" xfId="0" applyFont="1" applyBorder="1" applyAlignment="1">
      <alignment/>
    </xf>
    <xf numFmtId="0" fontId="42" fillId="0" borderId="10" xfId="0" applyFont="1" applyBorder="1" applyAlignment="1">
      <alignment horizontal="left"/>
    </xf>
    <xf numFmtId="0" fontId="7" fillId="0" borderId="10" xfId="0" applyFont="1" applyFill="1" applyBorder="1" applyAlignment="1">
      <alignment horizontal="left"/>
    </xf>
    <xf numFmtId="0" fontId="0" fillId="0" borderId="0" xfId="0" applyBorder="1" applyAlignment="1">
      <alignment horizontal="left"/>
    </xf>
    <xf numFmtId="10" fontId="42" fillId="0" borderId="0" xfId="0" applyNumberFormat="1" applyFont="1" applyBorder="1" applyAlignment="1">
      <alignment/>
    </xf>
    <xf numFmtId="165" fontId="0" fillId="0" borderId="10" xfId="57" applyNumberFormat="1" applyFont="1" applyBorder="1" applyAlignment="1">
      <alignment/>
    </xf>
    <xf numFmtId="0" fontId="47" fillId="0" borderId="14" xfId="0" applyFont="1" applyBorder="1" applyAlignment="1">
      <alignment/>
    </xf>
    <xf numFmtId="0" fontId="4" fillId="0" borderId="24" xfId="0" applyFont="1" applyBorder="1" applyAlignment="1">
      <alignment/>
    </xf>
    <xf numFmtId="0" fontId="43" fillId="0" borderId="25" xfId="0" applyFont="1" applyBorder="1" applyAlignment="1">
      <alignment wrapText="1"/>
    </xf>
    <xf numFmtId="164" fontId="43" fillId="0" borderId="0" xfId="0" applyNumberFormat="1" applyFont="1" applyAlignment="1">
      <alignment horizontal="left" vertical="top" wrapText="1"/>
    </xf>
    <xf numFmtId="0" fontId="42" fillId="0" borderId="0" xfId="0" applyFont="1" applyBorder="1" applyAlignment="1">
      <alignment horizontal="left"/>
    </xf>
    <xf numFmtId="0" fontId="42" fillId="0" borderId="10" xfId="0" applyFont="1" applyFill="1" applyBorder="1" applyAlignment="1">
      <alignment/>
    </xf>
    <xf numFmtId="9" fontId="0" fillId="0" borderId="10" xfId="57" applyFont="1" applyBorder="1" applyAlignment="1">
      <alignment/>
    </xf>
    <xf numFmtId="165" fontId="4" fillId="0" borderId="10" xfId="0" applyNumberFormat="1" applyFont="1" applyBorder="1" applyAlignment="1">
      <alignment horizontal="left"/>
    </xf>
    <xf numFmtId="165" fontId="0" fillId="0" borderId="10" xfId="0" applyNumberFormat="1" applyFill="1" applyBorder="1" applyAlignment="1">
      <alignment horizontal="left"/>
    </xf>
    <xf numFmtId="9" fontId="0" fillId="0" borderId="10" xfId="57" applyFont="1" applyBorder="1" applyAlignment="1">
      <alignment horizontal="right"/>
    </xf>
    <xf numFmtId="164" fontId="4" fillId="0" borderId="0" xfId="0" applyNumberFormat="1" applyFont="1" applyFill="1" applyAlignment="1">
      <alignment/>
    </xf>
    <xf numFmtId="10" fontId="42" fillId="0" borderId="0" xfId="0" applyNumberFormat="1" applyFont="1" applyAlignment="1">
      <alignment/>
    </xf>
    <xf numFmtId="9" fontId="0" fillId="0" borderId="0" xfId="57" applyFont="1" applyAlignment="1">
      <alignment/>
    </xf>
    <xf numFmtId="9" fontId="42" fillId="0" borderId="0" xfId="57" applyFont="1" applyBorder="1" applyAlignment="1">
      <alignment/>
    </xf>
    <xf numFmtId="165" fontId="7" fillId="0" borderId="10" xfId="0" applyNumberFormat="1" applyFont="1" applyBorder="1" applyAlignment="1">
      <alignment horizontal="left" vertical="center"/>
    </xf>
    <xf numFmtId="0" fontId="44" fillId="0" borderId="10" xfId="0" applyFont="1" applyFill="1" applyBorder="1" applyAlignment="1">
      <alignment/>
    </xf>
    <xf numFmtId="164" fontId="44" fillId="0" borderId="10" xfId="0" applyNumberFormat="1" applyFont="1" applyFill="1" applyBorder="1" applyAlignment="1">
      <alignment horizontal="left"/>
    </xf>
    <xf numFmtId="164" fontId="43" fillId="0" borderId="10" xfId="0" applyNumberFormat="1" applyFont="1" applyBorder="1" applyAlignment="1">
      <alignment/>
    </xf>
    <xf numFmtId="164" fontId="43" fillId="0" borderId="10" xfId="0" applyNumberFormat="1" applyFont="1" applyFill="1" applyBorder="1" applyAlignment="1">
      <alignment horizontal="left"/>
    </xf>
    <xf numFmtId="164" fontId="44" fillId="0" borderId="10" xfId="0" applyNumberFormat="1" applyFont="1" applyBorder="1" applyAlignment="1">
      <alignment/>
    </xf>
    <xf numFmtId="165" fontId="43" fillId="0" borderId="10" xfId="57" applyNumberFormat="1" applyFont="1" applyFill="1" applyBorder="1" applyAlignment="1">
      <alignment horizontal="left"/>
    </xf>
    <xf numFmtId="9" fontId="43" fillId="0" borderId="10" xfId="57" applyFont="1" applyFill="1" applyBorder="1" applyAlignment="1">
      <alignment horizontal="left"/>
    </xf>
    <xf numFmtId="0" fontId="43" fillId="0" borderId="0" xfId="0" applyFont="1" applyBorder="1" applyAlignment="1">
      <alignment horizontal="left" vertical="center" wrapText="1"/>
    </xf>
    <xf numFmtId="165" fontId="0" fillId="0" borderId="10" xfId="57" applyNumberFormat="1" applyFont="1" applyBorder="1" applyAlignment="1">
      <alignment horizontal="left"/>
    </xf>
    <xf numFmtId="0" fontId="7" fillId="0" borderId="26" xfId="0" applyFont="1" applyBorder="1" applyAlignment="1">
      <alignment horizontal="center"/>
    </xf>
    <xf numFmtId="0" fontId="7" fillId="0" borderId="27" xfId="0" applyFont="1" applyBorder="1" applyAlignment="1">
      <alignment horizontal="center"/>
    </xf>
    <xf numFmtId="0" fontId="7" fillId="0" borderId="28" xfId="0" applyFont="1" applyBorder="1" applyAlignment="1">
      <alignment horizontal="center"/>
    </xf>
    <xf numFmtId="0" fontId="43" fillId="0" borderId="10" xfId="0" applyFont="1" applyBorder="1" applyAlignment="1">
      <alignment horizontal="center"/>
    </xf>
    <xf numFmtId="0" fontId="43" fillId="0" borderId="0" xfId="0" applyFont="1" applyBorder="1" applyAlignment="1">
      <alignment horizontal="left" vertical="center" wrapText="1"/>
    </xf>
    <xf numFmtId="0" fontId="44" fillId="7" borderId="11" xfId="0" applyFont="1" applyFill="1" applyBorder="1" applyAlignment="1">
      <alignment horizontal="left"/>
    </xf>
    <xf numFmtId="0" fontId="44" fillId="7" borderId="12" xfId="0" applyFont="1" applyFill="1" applyBorder="1" applyAlignment="1">
      <alignment horizontal="left"/>
    </xf>
    <xf numFmtId="0" fontId="7" fillId="7" borderId="11" xfId="0" applyFont="1" applyFill="1" applyBorder="1" applyAlignment="1">
      <alignment horizontal="left"/>
    </xf>
    <xf numFmtId="0" fontId="7" fillId="7" borderId="12" xfId="0" applyFont="1" applyFill="1" applyBorder="1" applyAlignment="1">
      <alignment horizontal="left"/>
    </xf>
    <xf numFmtId="0" fontId="44" fillId="7" borderId="16" xfId="0" applyFont="1" applyFill="1" applyBorder="1" applyAlignment="1">
      <alignment horizontal="left"/>
    </xf>
    <xf numFmtId="0" fontId="44" fillId="7" borderId="17" xfId="0" applyFont="1" applyFill="1" applyBorder="1" applyAlignment="1">
      <alignment horizontal="left"/>
    </xf>
    <xf numFmtId="0" fontId="7" fillId="7" borderId="16" xfId="0" applyFont="1" applyFill="1" applyBorder="1" applyAlignment="1">
      <alignment horizontal="left"/>
    </xf>
    <xf numFmtId="0" fontId="7" fillId="7" borderId="17" xfId="0" applyFont="1" applyFill="1" applyBorder="1" applyAlignment="1">
      <alignment horizontal="left"/>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7" fillId="0" borderId="14" xfId="0" applyFont="1" applyBorder="1" applyAlignment="1" quotePrefix="1">
      <alignment horizontal="left" vertical="center" wrapText="1"/>
    </xf>
    <xf numFmtId="0" fontId="42" fillId="7" borderId="11" xfId="0" applyFont="1" applyFill="1" applyBorder="1" applyAlignment="1">
      <alignment horizontal="left"/>
    </xf>
    <xf numFmtId="0" fontId="42" fillId="7" borderId="12"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2552700</xdr:colOff>
      <xdr:row>43</xdr:row>
      <xdr:rowOff>171450</xdr:rowOff>
    </xdr:from>
    <xdr:to>
      <xdr:col>1</xdr:col>
      <xdr:colOff>1266825</xdr:colOff>
      <xdr:row>43</xdr:row>
      <xdr:rowOff>2781300</xdr:rowOff>
    </xdr:to>
    <xdr:pic>
      <xdr:nvPicPr>
        <xdr:cNvPr id="1" name="Picture 6"/>
        <xdr:cNvPicPr preferRelativeResize="1">
          <a:picLocks noChangeAspect="1"/>
        </xdr:cNvPicPr>
      </xdr:nvPicPr>
      <xdr:blipFill>
        <a:blip r:embed="rId1"/>
        <a:stretch>
          <a:fillRect/>
        </a:stretch>
      </xdr:blipFill>
      <xdr:spPr>
        <a:xfrm>
          <a:off x="2552700" y="15497175"/>
          <a:ext cx="6743700" cy="2609850"/>
        </a:xfrm>
        <a:prstGeom prst="rect">
          <a:avLst/>
        </a:prstGeom>
        <a:noFill/>
        <a:ln w="9525" cmpd="sng">
          <a:noFill/>
        </a:ln>
      </xdr:spPr>
    </xdr:pic>
    <xdr:clientData/>
  </xdr:twoCellAnchor>
  <xdr:twoCellAnchor editAs="oneCell">
    <xdr:from>
      <xdr:col>0</xdr:col>
      <xdr:colOff>0</xdr:colOff>
      <xdr:row>27</xdr:row>
      <xdr:rowOff>257175</xdr:rowOff>
    </xdr:from>
    <xdr:to>
      <xdr:col>0</xdr:col>
      <xdr:colOff>4562475</xdr:colOff>
      <xdr:row>27</xdr:row>
      <xdr:rowOff>2333625</xdr:rowOff>
    </xdr:to>
    <xdr:pic>
      <xdr:nvPicPr>
        <xdr:cNvPr id="2" name="Picture 7"/>
        <xdr:cNvPicPr preferRelativeResize="1">
          <a:picLocks noChangeAspect="1"/>
        </xdr:cNvPicPr>
      </xdr:nvPicPr>
      <xdr:blipFill>
        <a:blip r:embed="rId2"/>
        <a:stretch>
          <a:fillRect/>
        </a:stretch>
      </xdr:blipFill>
      <xdr:spPr>
        <a:xfrm>
          <a:off x="0" y="8181975"/>
          <a:ext cx="4562475" cy="2076450"/>
        </a:xfrm>
        <a:prstGeom prst="rect">
          <a:avLst/>
        </a:prstGeom>
        <a:noFill/>
        <a:ln w="9525" cmpd="sng">
          <a:noFill/>
        </a:ln>
      </xdr:spPr>
    </xdr:pic>
    <xdr:clientData/>
  </xdr:twoCellAnchor>
  <xdr:twoCellAnchor editAs="oneCell">
    <xdr:from>
      <xdr:col>0</xdr:col>
      <xdr:colOff>0</xdr:colOff>
      <xdr:row>37</xdr:row>
      <xdr:rowOff>276225</xdr:rowOff>
    </xdr:from>
    <xdr:to>
      <xdr:col>0</xdr:col>
      <xdr:colOff>4562475</xdr:colOff>
      <xdr:row>37</xdr:row>
      <xdr:rowOff>2286000</xdr:rowOff>
    </xdr:to>
    <xdr:pic>
      <xdr:nvPicPr>
        <xdr:cNvPr id="3" name="Picture 8"/>
        <xdr:cNvPicPr preferRelativeResize="1">
          <a:picLocks noChangeAspect="1"/>
        </xdr:cNvPicPr>
      </xdr:nvPicPr>
      <xdr:blipFill>
        <a:blip r:embed="rId2"/>
        <a:stretch>
          <a:fillRect/>
        </a:stretch>
      </xdr:blipFill>
      <xdr:spPr>
        <a:xfrm>
          <a:off x="0" y="12392025"/>
          <a:ext cx="4562475" cy="2009775"/>
        </a:xfrm>
        <a:prstGeom prst="rect">
          <a:avLst/>
        </a:prstGeom>
        <a:noFill/>
        <a:ln w="9525" cmpd="sng">
          <a:noFill/>
        </a:ln>
      </xdr:spPr>
    </xdr:pic>
    <xdr:clientData/>
  </xdr:twoCellAnchor>
  <xdr:twoCellAnchor editAs="oneCell">
    <xdr:from>
      <xdr:col>0</xdr:col>
      <xdr:colOff>2552700</xdr:colOff>
      <xdr:row>43</xdr:row>
      <xdr:rowOff>171450</xdr:rowOff>
    </xdr:from>
    <xdr:to>
      <xdr:col>1</xdr:col>
      <xdr:colOff>1266825</xdr:colOff>
      <xdr:row>43</xdr:row>
      <xdr:rowOff>2781300</xdr:rowOff>
    </xdr:to>
    <xdr:pic>
      <xdr:nvPicPr>
        <xdr:cNvPr id="4" name="Picture 5"/>
        <xdr:cNvPicPr preferRelativeResize="1">
          <a:picLocks noChangeAspect="1"/>
        </xdr:cNvPicPr>
      </xdr:nvPicPr>
      <xdr:blipFill>
        <a:blip r:embed="rId1"/>
        <a:stretch>
          <a:fillRect/>
        </a:stretch>
      </xdr:blipFill>
      <xdr:spPr>
        <a:xfrm>
          <a:off x="2552700" y="15497175"/>
          <a:ext cx="6743700" cy="2609850"/>
        </a:xfrm>
        <a:prstGeom prst="rect">
          <a:avLst/>
        </a:prstGeom>
        <a:noFill/>
        <a:ln w="9525" cmpd="sng">
          <a:noFill/>
        </a:ln>
      </xdr:spPr>
    </xdr:pic>
    <xdr:clientData/>
  </xdr:twoCellAnchor>
  <xdr:twoCellAnchor editAs="oneCell">
    <xdr:from>
      <xdr:col>0</xdr:col>
      <xdr:colOff>0</xdr:colOff>
      <xdr:row>27</xdr:row>
      <xdr:rowOff>257175</xdr:rowOff>
    </xdr:from>
    <xdr:to>
      <xdr:col>0</xdr:col>
      <xdr:colOff>4562475</xdr:colOff>
      <xdr:row>27</xdr:row>
      <xdr:rowOff>2333625</xdr:rowOff>
    </xdr:to>
    <xdr:pic>
      <xdr:nvPicPr>
        <xdr:cNvPr id="5" name="Picture 10"/>
        <xdr:cNvPicPr preferRelativeResize="1">
          <a:picLocks noChangeAspect="1"/>
        </xdr:cNvPicPr>
      </xdr:nvPicPr>
      <xdr:blipFill>
        <a:blip r:embed="rId2"/>
        <a:stretch>
          <a:fillRect/>
        </a:stretch>
      </xdr:blipFill>
      <xdr:spPr>
        <a:xfrm>
          <a:off x="0" y="8181975"/>
          <a:ext cx="4562475" cy="2076450"/>
        </a:xfrm>
        <a:prstGeom prst="rect">
          <a:avLst/>
        </a:prstGeom>
        <a:noFill/>
        <a:ln w="9525" cmpd="sng">
          <a:noFill/>
        </a:ln>
      </xdr:spPr>
    </xdr:pic>
    <xdr:clientData/>
  </xdr:twoCellAnchor>
  <xdr:twoCellAnchor editAs="oneCell">
    <xdr:from>
      <xdr:col>0</xdr:col>
      <xdr:colOff>0</xdr:colOff>
      <xdr:row>37</xdr:row>
      <xdr:rowOff>276225</xdr:rowOff>
    </xdr:from>
    <xdr:to>
      <xdr:col>0</xdr:col>
      <xdr:colOff>4562475</xdr:colOff>
      <xdr:row>37</xdr:row>
      <xdr:rowOff>2286000</xdr:rowOff>
    </xdr:to>
    <xdr:pic>
      <xdr:nvPicPr>
        <xdr:cNvPr id="6" name="Picture 11"/>
        <xdr:cNvPicPr preferRelativeResize="1">
          <a:picLocks noChangeAspect="1"/>
        </xdr:cNvPicPr>
      </xdr:nvPicPr>
      <xdr:blipFill>
        <a:blip r:embed="rId2"/>
        <a:stretch>
          <a:fillRect/>
        </a:stretch>
      </xdr:blipFill>
      <xdr:spPr>
        <a:xfrm>
          <a:off x="0" y="12392025"/>
          <a:ext cx="4562475" cy="2009775"/>
        </a:xfrm>
        <a:prstGeom prst="rect">
          <a:avLst/>
        </a:prstGeom>
        <a:noFill/>
        <a:ln w="9525" cmpd="sng">
          <a:noFill/>
        </a:ln>
      </xdr:spPr>
    </xdr:pic>
    <xdr:clientData/>
  </xdr:twoCellAnchor>
  <xdr:twoCellAnchor editAs="oneCell">
    <xdr:from>
      <xdr:col>0</xdr:col>
      <xdr:colOff>428625</xdr:colOff>
      <xdr:row>15</xdr:row>
      <xdr:rowOff>276225</xdr:rowOff>
    </xdr:from>
    <xdr:to>
      <xdr:col>0</xdr:col>
      <xdr:colOff>2771775</xdr:colOff>
      <xdr:row>15</xdr:row>
      <xdr:rowOff>2343150</xdr:rowOff>
    </xdr:to>
    <xdr:pic>
      <xdr:nvPicPr>
        <xdr:cNvPr id="7" name="Picture 2"/>
        <xdr:cNvPicPr preferRelativeResize="1">
          <a:picLocks noChangeAspect="1"/>
        </xdr:cNvPicPr>
      </xdr:nvPicPr>
      <xdr:blipFill>
        <a:blip r:embed="rId3"/>
        <a:stretch>
          <a:fillRect/>
        </a:stretch>
      </xdr:blipFill>
      <xdr:spPr>
        <a:xfrm>
          <a:off x="428625" y="3429000"/>
          <a:ext cx="2343150" cy="2066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4"/>
  <sheetViews>
    <sheetView tabSelected="1" zoomScalePageLayoutView="0" workbookViewId="0" topLeftCell="A1">
      <selection activeCell="A1" sqref="A1"/>
    </sheetView>
  </sheetViews>
  <sheetFormatPr defaultColWidth="9.140625" defaultRowHeight="15"/>
  <cols>
    <col min="1" max="1" width="47.140625" style="0" customWidth="1"/>
    <col min="2" max="2" width="11.140625" style="0" bestFit="1" customWidth="1"/>
    <col min="3" max="3" width="11.140625" style="0" customWidth="1"/>
    <col min="4" max="4" width="21.00390625" style="0" bestFit="1" customWidth="1"/>
    <col min="5" max="5" width="19.8515625" style="0" customWidth="1"/>
    <col min="6" max="6" width="11.57421875" style="0" customWidth="1"/>
    <col min="7" max="7" width="17.421875" style="9" bestFit="1" customWidth="1"/>
    <col min="8" max="8" width="10.57421875" style="0" bestFit="1" customWidth="1"/>
    <col min="9" max="9" width="13.140625" style="0" customWidth="1"/>
    <col min="10" max="10" width="13.140625" style="0" bestFit="1" customWidth="1"/>
    <col min="11" max="11" width="9.57421875" style="47" bestFit="1" customWidth="1"/>
  </cols>
  <sheetData>
    <row r="1" spans="1:11" ht="14.25">
      <c r="A1" s="83" t="s">
        <v>87</v>
      </c>
      <c r="B1" s="84" t="s">
        <v>0</v>
      </c>
      <c r="C1" s="84" t="s">
        <v>0</v>
      </c>
      <c r="D1" s="84" t="s">
        <v>136</v>
      </c>
      <c r="E1" s="84" t="s">
        <v>135</v>
      </c>
      <c r="F1" s="84" t="s">
        <v>50</v>
      </c>
      <c r="G1" s="85" t="s">
        <v>51</v>
      </c>
      <c r="H1" s="84" t="s">
        <v>91</v>
      </c>
      <c r="I1" s="84" t="s">
        <v>1</v>
      </c>
      <c r="J1" s="84" t="s">
        <v>32</v>
      </c>
      <c r="K1" s="86" t="s">
        <v>11</v>
      </c>
    </row>
    <row r="2" spans="1:11" ht="28.5">
      <c r="A2" s="5" t="s">
        <v>15</v>
      </c>
      <c r="B2" s="64" t="s">
        <v>47</v>
      </c>
      <c r="C2" s="64" t="s">
        <v>46</v>
      </c>
      <c r="D2" s="64" t="s">
        <v>46</v>
      </c>
      <c r="E2" s="64" t="s">
        <v>46</v>
      </c>
      <c r="F2" s="65" t="s">
        <v>88</v>
      </c>
      <c r="G2" s="65" t="s">
        <v>14</v>
      </c>
      <c r="H2" s="37" t="s">
        <v>47</v>
      </c>
      <c r="I2" s="45" t="s">
        <v>47</v>
      </c>
      <c r="J2" s="37" t="s">
        <v>47</v>
      </c>
      <c r="K2" s="40"/>
    </row>
    <row r="3" spans="1:11" s="6" customFormat="1" ht="14.25">
      <c r="A3" s="3" t="s">
        <v>89</v>
      </c>
      <c r="B3" s="72" t="s">
        <v>12</v>
      </c>
      <c r="C3" s="72" t="s">
        <v>12</v>
      </c>
      <c r="D3" s="72" t="s">
        <v>12</v>
      </c>
      <c r="E3" s="72" t="s">
        <v>12</v>
      </c>
      <c r="F3" s="72" t="s">
        <v>12</v>
      </c>
      <c r="G3" s="72" t="s">
        <v>12</v>
      </c>
      <c r="H3" s="72" t="s">
        <v>12</v>
      </c>
      <c r="I3" s="77" t="s">
        <v>12</v>
      </c>
      <c r="J3" s="73" t="s">
        <v>12</v>
      </c>
      <c r="K3" s="48"/>
    </row>
    <row r="4" spans="1:11" ht="14.25">
      <c r="A4" s="44" t="s">
        <v>2</v>
      </c>
      <c r="B4" s="45" t="s">
        <v>44</v>
      </c>
      <c r="C4" s="45" t="s">
        <v>56</v>
      </c>
      <c r="D4" s="45" t="s">
        <v>129</v>
      </c>
      <c r="E4" s="93" t="s">
        <v>100</v>
      </c>
      <c r="F4" s="93" t="s">
        <v>122</v>
      </c>
      <c r="G4" s="45" t="s">
        <v>128</v>
      </c>
      <c r="H4" s="45" t="s">
        <v>44</v>
      </c>
      <c r="I4" s="78" t="s">
        <v>44</v>
      </c>
      <c r="J4" s="45" t="s">
        <v>44</v>
      </c>
      <c r="K4" s="40"/>
    </row>
    <row r="5" spans="1:11" ht="14.25">
      <c r="A5" s="3" t="s">
        <v>13</v>
      </c>
      <c r="B5" s="37" t="s">
        <v>12</v>
      </c>
      <c r="C5" s="37" t="s">
        <v>12</v>
      </c>
      <c r="D5" s="37" t="s">
        <v>10</v>
      </c>
      <c r="E5" s="37" t="s">
        <v>10</v>
      </c>
      <c r="F5" s="37" t="s">
        <v>10</v>
      </c>
      <c r="G5" s="37" t="s">
        <v>12</v>
      </c>
      <c r="H5" s="37" t="s">
        <v>12</v>
      </c>
      <c r="I5" s="45" t="s">
        <v>12</v>
      </c>
      <c r="J5" s="37" t="s">
        <v>12</v>
      </c>
      <c r="K5" s="40"/>
    </row>
    <row r="6" spans="1:11" ht="14.25">
      <c r="A6" s="8" t="s">
        <v>19</v>
      </c>
      <c r="B6" s="1"/>
      <c r="C6" s="1">
        <v>2.61</v>
      </c>
      <c r="D6" s="1">
        <v>1.21431</v>
      </c>
      <c r="E6" s="1">
        <v>257.95123</v>
      </c>
      <c r="F6" s="1">
        <v>15.51</v>
      </c>
      <c r="G6" s="7">
        <v>0.04</v>
      </c>
      <c r="H6" s="1"/>
      <c r="I6" s="79"/>
      <c r="J6" s="1"/>
      <c r="K6" s="49"/>
    </row>
    <row r="7" spans="1:11" ht="14.25">
      <c r="A7" s="5" t="s">
        <v>27</v>
      </c>
      <c r="B7" s="39"/>
      <c r="C7" s="39" t="s">
        <v>93</v>
      </c>
      <c r="D7" s="39">
        <f>D8/D6</f>
        <v>0.0991180176396472</v>
      </c>
      <c r="E7" s="39">
        <f>E8/E6</f>
        <v>0.2000000155068072</v>
      </c>
      <c r="F7" s="39">
        <v>0.1387121</v>
      </c>
      <c r="G7" s="104"/>
      <c r="H7" s="39"/>
      <c r="I7" s="105"/>
      <c r="J7" s="39"/>
      <c r="K7" s="40"/>
    </row>
    <row r="8" spans="1:11" ht="14.25">
      <c r="A8" s="5" t="s">
        <v>4</v>
      </c>
      <c r="B8" s="1"/>
      <c r="C8" s="1"/>
      <c r="D8" s="1">
        <v>0.12036</v>
      </c>
      <c r="E8" s="1">
        <v>51.59025</v>
      </c>
      <c r="F8" s="1">
        <v>2.15143</v>
      </c>
      <c r="G8" s="7"/>
      <c r="H8" s="1"/>
      <c r="I8" s="79"/>
      <c r="J8" s="1"/>
      <c r="K8" s="40"/>
    </row>
    <row r="9" spans="1:11" s="12" customFormat="1" ht="14.25">
      <c r="A9" s="3" t="s">
        <v>21</v>
      </c>
      <c r="B9" s="38"/>
      <c r="C9" s="38"/>
      <c r="D9" s="38">
        <v>0.15</v>
      </c>
      <c r="E9" s="93" t="s">
        <v>100</v>
      </c>
      <c r="F9" s="38"/>
      <c r="G9" s="38"/>
      <c r="H9" s="1"/>
      <c r="I9" s="79"/>
      <c r="J9" s="38"/>
      <c r="K9" s="50"/>
    </row>
    <row r="10" spans="1:11" ht="14.25">
      <c r="A10" s="5" t="s">
        <v>5</v>
      </c>
      <c r="B10" s="2"/>
      <c r="C10" s="2"/>
      <c r="D10" s="2"/>
      <c r="E10" s="2">
        <v>0.05</v>
      </c>
      <c r="F10" s="2"/>
      <c r="G10" s="38"/>
      <c r="H10" s="1"/>
      <c r="I10" s="79"/>
      <c r="J10" s="2"/>
      <c r="K10" s="40"/>
    </row>
    <row r="11" spans="1:11" ht="14.25">
      <c r="A11" s="5" t="s">
        <v>6</v>
      </c>
      <c r="B11" s="1"/>
      <c r="C11" s="1"/>
      <c r="D11" s="1">
        <v>0.05395</v>
      </c>
      <c r="E11" s="1"/>
      <c r="F11" s="1"/>
      <c r="G11" s="7"/>
      <c r="H11" s="1"/>
      <c r="I11" s="79"/>
      <c r="J11" s="1"/>
      <c r="K11" s="40"/>
    </row>
    <row r="12" spans="1:11" ht="14.25">
      <c r="A12" s="5" t="s">
        <v>7</v>
      </c>
      <c r="B12" s="1"/>
      <c r="C12" s="1"/>
      <c r="D12" s="1"/>
      <c r="E12" s="1"/>
      <c r="F12" s="1"/>
      <c r="G12" s="7"/>
      <c r="H12" s="1"/>
      <c r="I12" s="79"/>
      <c r="J12" s="1"/>
      <c r="K12" s="40"/>
    </row>
    <row r="13" spans="1:11" ht="14.25">
      <c r="A13" s="5" t="s">
        <v>20</v>
      </c>
      <c r="B13" s="1"/>
      <c r="C13" s="1"/>
      <c r="D13" s="1"/>
      <c r="E13" s="1"/>
      <c r="F13" s="1"/>
      <c r="G13" s="7"/>
      <c r="H13" s="1"/>
      <c r="I13" s="79"/>
      <c r="J13" s="1"/>
      <c r="K13" s="40"/>
    </row>
    <row r="14" spans="1:11" ht="14.25">
      <c r="A14" s="8" t="s">
        <v>55</v>
      </c>
      <c r="B14" s="1">
        <v>13.3</v>
      </c>
      <c r="C14" s="1">
        <f>C6-C8-C11-C12-C13</f>
        <v>2.61</v>
      </c>
      <c r="D14" s="1">
        <f>D6-D8-D11-D12-D13</f>
        <v>1.04</v>
      </c>
      <c r="E14" s="1">
        <f>E6-E8-E11-E12-E13</f>
        <v>206.36098</v>
      </c>
      <c r="F14" s="1">
        <f>F6-F8-F11-F12-F13</f>
        <v>13.35857</v>
      </c>
      <c r="G14" s="1">
        <f>G6</f>
        <v>0.04</v>
      </c>
      <c r="H14" s="1">
        <v>0.11</v>
      </c>
      <c r="I14" s="79">
        <v>1.28913</v>
      </c>
      <c r="J14" s="7">
        <v>15.56</v>
      </c>
      <c r="K14" s="49">
        <f>SUM(B14:J14)</f>
        <v>253.66868000000002</v>
      </c>
    </row>
    <row r="15" spans="1:11" ht="14.25">
      <c r="A15" s="121" t="s">
        <v>97</v>
      </c>
      <c r="B15" s="122"/>
      <c r="C15" s="122"/>
      <c r="D15" s="122"/>
      <c r="E15" s="122"/>
      <c r="F15" s="122"/>
      <c r="G15" s="122"/>
      <c r="H15" s="122"/>
      <c r="I15" s="122"/>
      <c r="J15" s="123"/>
      <c r="K15" s="49"/>
    </row>
    <row r="16" spans="1:11" ht="14.25">
      <c r="A16" s="52" t="s">
        <v>3</v>
      </c>
      <c r="B16" s="53">
        <v>13.3</v>
      </c>
      <c r="C16" s="53">
        <f>C6-C11-C12-C13</f>
        <v>2.61</v>
      </c>
      <c r="D16" s="53">
        <f>D6-D11-D12-D13</f>
        <v>1.16036</v>
      </c>
      <c r="E16" s="53">
        <f>E6-E11-E12-E13</f>
        <v>257.95123</v>
      </c>
      <c r="F16" s="53">
        <f>F14</f>
        <v>13.35857</v>
      </c>
      <c r="G16" s="53">
        <f>G14</f>
        <v>0.04</v>
      </c>
      <c r="H16" s="53">
        <f>H14</f>
        <v>0.11</v>
      </c>
      <c r="I16" s="53">
        <v>1.28913</v>
      </c>
      <c r="J16" s="53">
        <f>J14</f>
        <v>15.56</v>
      </c>
      <c r="K16" s="54" t="s">
        <v>85</v>
      </c>
    </row>
    <row r="17" spans="1:11" ht="14.25">
      <c r="A17" s="5" t="s">
        <v>29</v>
      </c>
      <c r="B17" s="39">
        <v>0.2</v>
      </c>
      <c r="C17" s="39">
        <v>0.2</v>
      </c>
      <c r="D17" s="120">
        <v>0.100882</v>
      </c>
      <c r="E17" s="39">
        <v>0.05</v>
      </c>
      <c r="F17" s="39"/>
      <c r="G17" s="104"/>
      <c r="H17" s="39"/>
      <c r="I17" s="105"/>
      <c r="J17" s="111" t="s">
        <v>98</v>
      </c>
      <c r="K17" s="40"/>
    </row>
    <row r="18" spans="1:11" ht="14.25">
      <c r="A18" s="5" t="s">
        <v>31</v>
      </c>
      <c r="B18" s="1">
        <f>B17*B16</f>
        <v>2.66</v>
      </c>
      <c r="C18" s="1">
        <f>C17*C16</f>
        <v>0.522</v>
      </c>
      <c r="D18" s="1">
        <f>D17*D16</f>
        <v>0.11705943752</v>
      </c>
      <c r="E18" s="1">
        <f>E17*E16</f>
        <v>12.897561500000002</v>
      </c>
      <c r="F18" s="1"/>
      <c r="G18" s="1"/>
      <c r="H18" s="1"/>
      <c r="I18" s="79"/>
      <c r="J18" s="1"/>
      <c r="K18" s="40"/>
    </row>
    <row r="19" spans="1:11" ht="14.25">
      <c r="A19" s="8" t="s">
        <v>9</v>
      </c>
      <c r="B19" s="7">
        <f aca="true" t="shared" si="0" ref="B19:J19">B14-B18</f>
        <v>10.64</v>
      </c>
      <c r="C19" s="7">
        <f t="shared" si="0"/>
        <v>2.088</v>
      </c>
      <c r="D19" s="7">
        <f>D14-D18</f>
        <v>0.92294056248</v>
      </c>
      <c r="E19" s="7">
        <f>E14-E18</f>
        <v>193.46341850000002</v>
      </c>
      <c r="F19" s="7">
        <f t="shared" si="0"/>
        <v>13.35857</v>
      </c>
      <c r="G19" s="7">
        <f t="shared" si="0"/>
        <v>0.04</v>
      </c>
      <c r="H19" s="7">
        <f t="shared" si="0"/>
        <v>0.11</v>
      </c>
      <c r="I19" s="7">
        <f t="shared" si="0"/>
        <v>1.28913</v>
      </c>
      <c r="J19" s="76">
        <f t="shared" si="0"/>
        <v>15.56</v>
      </c>
      <c r="K19" s="49">
        <f>SUM(B19:J19)</f>
        <v>237.47205906248004</v>
      </c>
    </row>
    <row r="20" spans="1:11" ht="14.25">
      <c r="A20" s="30"/>
      <c r="B20" s="31"/>
      <c r="C20" s="31"/>
      <c r="D20" s="29"/>
      <c r="E20" s="29"/>
      <c r="F20" s="29"/>
      <c r="G20" s="29"/>
      <c r="H20" s="31"/>
      <c r="I20" s="32"/>
      <c r="J20" s="31"/>
      <c r="K20" s="51"/>
    </row>
    <row r="21" spans="1:11" ht="72">
      <c r="A21" s="82" t="s">
        <v>99</v>
      </c>
      <c r="G21"/>
      <c r="I21" s="32"/>
      <c r="J21" s="31"/>
      <c r="K21" s="107"/>
    </row>
    <row r="22" ht="14.25">
      <c r="K22" s="58"/>
    </row>
    <row r="23" spans="1:11" ht="14.25">
      <c r="A23" s="87" t="s">
        <v>100</v>
      </c>
      <c r="H23" s="124" t="s">
        <v>132</v>
      </c>
      <c r="I23" s="124"/>
      <c r="J23" s="124"/>
      <c r="K23" s="58"/>
    </row>
    <row r="24" spans="1:11" ht="14.25">
      <c r="A24" s="91" t="s">
        <v>101</v>
      </c>
      <c r="B24" s="91" t="s">
        <v>102</v>
      </c>
      <c r="C24" s="91" t="s">
        <v>103</v>
      </c>
      <c r="D24" s="92" t="s">
        <v>104</v>
      </c>
      <c r="E24" s="102" t="s">
        <v>123</v>
      </c>
      <c r="F24" s="102" t="s">
        <v>124</v>
      </c>
      <c r="H24" s="112" t="s">
        <v>125</v>
      </c>
      <c r="I24" s="8" t="s">
        <v>126</v>
      </c>
      <c r="J24" s="113" t="s">
        <v>127</v>
      </c>
      <c r="K24" s="58"/>
    </row>
    <row r="25" spans="1:11" ht="14.25">
      <c r="A25" s="10" t="s">
        <v>64</v>
      </c>
      <c r="B25" s="10" t="s">
        <v>112</v>
      </c>
      <c r="C25" s="41">
        <v>0.07</v>
      </c>
      <c r="D25" s="96">
        <v>0.2</v>
      </c>
      <c r="E25" s="103">
        <v>0.15</v>
      </c>
      <c r="F25" s="103">
        <v>0.05</v>
      </c>
      <c r="H25" s="114">
        <f>$E$6*C25</f>
        <v>18.056586100000004</v>
      </c>
      <c r="I25" s="114">
        <f>D25*H25</f>
        <v>3.611317220000001</v>
      </c>
      <c r="J25" s="115">
        <f>F25*H25</f>
        <v>0.9028293050000002</v>
      </c>
      <c r="K25" s="58"/>
    </row>
    <row r="26" spans="1:11" ht="14.25">
      <c r="A26" s="10" t="s">
        <v>68</v>
      </c>
      <c r="B26" s="10" t="s">
        <v>116</v>
      </c>
      <c r="C26" s="41">
        <v>0.75</v>
      </c>
      <c r="D26" s="96">
        <v>0.2</v>
      </c>
      <c r="E26" s="103">
        <v>0.15</v>
      </c>
      <c r="F26" s="103">
        <v>0.05</v>
      </c>
      <c r="H26" s="114">
        <f>$E$6*C26</f>
        <v>193.4634225</v>
      </c>
      <c r="I26" s="114">
        <f>D26*H26</f>
        <v>38.692684500000006</v>
      </c>
      <c r="J26" s="115">
        <f>F26*H26</f>
        <v>9.673171125000001</v>
      </c>
      <c r="K26" s="58"/>
    </row>
    <row r="27" spans="1:11" ht="14.25">
      <c r="A27" s="10" t="s">
        <v>66</v>
      </c>
      <c r="B27" s="10" t="s">
        <v>114</v>
      </c>
      <c r="C27" s="41">
        <v>0.18</v>
      </c>
      <c r="D27" s="96">
        <v>0.2</v>
      </c>
      <c r="E27" s="103">
        <v>0.15</v>
      </c>
      <c r="F27" s="106">
        <v>0.05</v>
      </c>
      <c r="G27" s="90"/>
      <c r="H27" s="114">
        <f>$E$6*C27</f>
        <v>46.4312214</v>
      </c>
      <c r="I27" s="114">
        <f>D27*H27</f>
        <v>9.28624428</v>
      </c>
      <c r="J27" s="115">
        <f>F27*H27</f>
        <v>2.32156107</v>
      </c>
      <c r="K27" s="58"/>
    </row>
    <row r="28" spans="3:11" ht="14.25">
      <c r="C28" s="108">
        <f>SUM(C25:C27)</f>
        <v>1</v>
      </c>
      <c r="F28" s="89"/>
      <c r="G28" s="90"/>
      <c r="H28" s="116">
        <f>SUM(H25:H27)</f>
        <v>257.95123</v>
      </c>
      <c r="I28" s="116">
        <f>SUM(I25:I27)</f>
        <v>51.59024600000001</v>
      </c>
      <c r="J28" s="116">
        <f>SUM(J25:J27)</f>
        <v>12.897561500000002</v>
      </c>
      <c r="K28" s="58"/>
    </row>
    <row r="29" spans="6:11" ht="14.25">
      <c r="F29" s="89"/>
      <c r="G29" s="90"/>
      <c r="H29" s="10"/>
      <c r="I29" s="117">
        <f>I28/H28</f>
        <v>0.2</v>
      </c>
      <c r="J29" s="118">
        <f>J28/H28</f>
        <v>0.05</v>
      </c>
      <c r="K29" s="58"/>
    </row>
    <row r="30" spans="1:11" ht="14.25">
      <c r="A30" s="87" t="s">
        <v>122</v>
      </c>
      <c r="D30" s="88"/>
      <c r="E30" s="88"/>
      <c r="F30" s="89"/>
      <c r="G30" s="90"/>
      <c r="H30" s="90"/>
      <c r="I30" s="90"/>
      <c r="J30" s="90"/>
      <c r="K30" s="90"/>
    </row>
    <row r="31" spans="1:11" ht="14.25">
      <c r="A31" s="91" t="s">
        <v>101</v>
      </c>
      <c r="B31" s="91" t="s">
        <v>102</v>
      </c>
      <c r="C31" s="91" t="s">
        <v>103</v>
      </c>
      <c r="D31" s="88"/>
      <c r="E31" s="101"/>
      <c r="F31" s="89"/>
      <c r="G31" s="90"/>
      <c r="H31" s="90"/>
      <c r="I31" s="90"/>
      <c r="J31" s="90"/>
      <c r="K31" s="90"/>
    </row>
    <row r="32" spans="1:11" ht="14.25">
      <c r="A32" s="42" t="s">
        <v>57</v>
      </c>
      <c r="B32" s="10" t="s">
        <v>105</v>
      </c>
      <c r="C32" s="41">
        <v>0.00552488607506555</v>
      </c>
      <c r="D32" s="88"/>
      <c r="E32" s="101"/>
      <c r="G32" s="90"/>
      <c r="H32" s="90"/>
      <c r="I32" s="90"/>
      <c r="J32" s="90"/>
      <c r="K32" s="90"/>
    </row>
    <row r="33" spans="1:11" ht="14.25">
      <c r="A33" s="10" t="s">
        <v>58</v>
      </c>
      <c r="B33" s="10" t="s">
        <v>106</v>
      </c>
      <c r="C33" s="41">
        <v>0.46358644131999494</v>
      </c>
      <c r="D33" s="88"/>
      <c r="E33" s="101"/>
      <c r="G33" s="90"/>
      <c r="H33" s="90"/>
      <c r="I33" s="90"/>
      <c r="J33" s="90"/>
      <c r="K33" s="90"/>
    </row>
    <row r="34" spans="1:11" ht="14.25">
      <c r="A34" s="10" t="s">
        <v>59</v>
      </c>
      <c r="B34" s="10" t="s">
        <v>107</v>
      </c>
      <c r="C34" s="41">
        <v>0.34942438884348725</v>
      </c>
      <c r="D34" s="88"/>
      <c r="E34" s="101"/>
      <c r="G34" s="90"/>
      <c r="H34" s="90"/>
      <c r="I34" s="90"/>
      <c r="J34" s="90"/>
      <c r="K34" s="90"/>
    </row>
    <row r="35" spans="1:11" ht="14.25">
      <c r="A35" s="10" t="s">
        <v>60</v>
      </c>
      <c r="B35" s="10" t="s">
        <v>108</v>
      </c>
      <c r="C35" s="41">
        <v>0.006712163818577663</v>
      </c>
      <c r="D35" s="88"/>
      <c r="E35" s="101"/>
      <c r="G35" s="90"/>
      <c r="H35" s="90"/>
      <c r="I35" s="90"/>
      <c r="J35" s="90"/>
      <c r="K35" s="90"/>
    </row>
    <row r="36" spans="1:11" ht="14.25">
      <c r="A36" s="10" t="s">
        <v>61</v>
      </c>
      <c r="B36" s="10" t="s">
        <v>109</v>
      </c>
      <c r="C36" s="41">
        <v>0.033657485950638534</v>
      </c>
      <c r="D36" s="88"/>
      <c r="E36" s="101"/>
      <c r="G36" s="90"/>
      <c r="H36" s="90"/>
      <c r="I36" s="90"/>
      <c r="J36" s="90"/>
      <c r="K36" s="90"/>
    </row>
    <row r="37" spans="1:11" ht="14.25">
      <c r="A37" s="10" t="s">
        <v>62</v>
      </c>
      <c r="B37" s="10" t="s">
        <v>110</v>
      </c>
      <c r="C37" s="41">
        <v>0.01654098035811289</v>
      </c>
      <c r="D37" s="88"/>
      <c r="E37" s="101"/>
      <c r="G37" s="90"/>
      <c r="H37" s="90"/>
      <c r="I37" s="90"/>
      <c r="J37" s="90"/>
      <c r="K37" s="90"/>
    </row>
    <row r="38" spans="1:11" ht="14.25">
      <c r="A38" s="10" t="s">
        <v>63</v>
      </c>
      <c r="B38" s="10" t="s">
        <v>111</v>
      </c>
      <c r="C38" s="41">
        <v>0.051755622638839184</v>
      </c>
      <c r="D38" s="88"/>
      <c r="E38" s="101"/>
      <c r="G38" s="90"/>
      <c r="H38" s="90"/>
      <c r="I38" s="90"/>
      <c r="J38" s="90"/>
      <c r="K38" s="90"/>
    </row>
    <row r="39" spans="1:11" ht="14.25">
      <c r="A39" s="10" t="s">
        <v>64</v>
      </c>
      <c r="B39" s="10" t="s">
        <v>112</v>
      </c>
      <c r="C39" s="41">
        <v>0.009245792065327555</v>
      </c>
      <c r="D39" s="88"/>
      <c r="E39" s="101"/>
      <c r="G39" s="90"/>
      <c r="H39" s="90"/>
      <c r="I39" s="90"/>
      <c r="J39" s="90"/>
      <c r="K39" s="90"/>
    </row>
    <row r="40" spans="1:11" ht="14.25">
      <c r="A40" s="10" t="s">
        <v>65</v>
      </c>
      <c r="B40" s="10" t="s">
        <v>113</v>
      </c>
      <c r="C40" s="41">
        <v>0.0038445284987770056</v>
      </c>
      <c r="D40" s="88"/>
      <c r="E40" s="101"/>
      <c r="G40" s="90"/>
      <c r="H40" s="90"/>
      <c r="I40" s="90"/>
      <c r="J40" s="90"/>
      <c r="K40" s="90"/>
    </row>
    <row r="41" spans="1:11" ht="14.25">
      <c r="A41" s="10" t="s">
        <v>66</v>
      </c>
      <c r="B41" s="10" t="s">
        <v>114</v>
      </c>
      <c r="C41" s="41">
        <v>0.003371905574966716</v>
      </c>
      <c r="D41" s="88"/>
      <c r="E41" s="101"/>
      <c r="G41" s="90"/>
      <c r="H41" s="90"/>
      <c r="I41" s="90"/>
      <c r="J41" s="90"/>
      <c r="K41" s="90"/>
    </row>
    <row r="42" spans="1:11" ht="14.25">
      <c r="A42" s="10" t="s">
        <v>67</v>
      </c>
      <c r="B42" s="10" t="s">
        <v>115</v>
      </c>
      <c r="C42" s="41">
        <v>0.004461209006350934</v>
      </c>
      <c r="D42" s="88"/>
      <c r="E42" s="101"/>
      <c r="G42" s="90"/>
      <c r="H42" s="90"/>
      <c r="I42" s="90"/>
      <c r="J42" s="90"/>
      <c r="K42" s="90"/>
    </row>
    <row r="43" spans="1:11" ht="14.25">
      <c r="A43" s="10" t="s">
        <v>68</v>
      </c>
      <c r="B43" s="10" t="s">
        <v>116</v>
      </c>
      <c r="C43" s="41">
        <v>0.03132323679046542</v>
      </c>
      <c r="D43" s="88"/>
      <c r="E43" s="101"/>
      <c r="G43" s="90"/>
      <c r="H43" s="90"/>
      <c r="I43" s="90"/>
      <c r="J43" s="90"/>
      <c r="K43" s="90"/>
    </row>
    <row r="44" spans="1:11" ht="14.25">
      <c r="A44" s="10" t="s">
        <v>69</v>
      </c>
      <c r="B44" s="10" t="s">
        <v>117</v>
      </c>
      <c r="C44" s="41">
        <v>0.010284663462283503</v>
      </c>
      <c r="D44" s="88"/>
      <c r="E44" s="101"/>
      <c r="G44" s="90"/>
      <c r="H44" s="90"/>
      <c r="I44" s="90"/>
      <c r="J44" s="90"/>
      <c r="K44" s="90"/>
    </row>
    <row r="45" spans="1:11" ht="14.25">
      <c r="A45" s="10" t="s">
        <v>70</v>
      </c>
      <c r="B45" s="10" t="s">
        <v>118</v>
      </c>
      <c r="C45" s="41">
        <v>0.010266695597112966</v>
      </c>
      <c r="D45" s="88"/>
      <c r="E45" s="101"/>
      <c r="G45" s="90"/>
      <c r="H45" s="90"/>
      <c r="I45" s="90"/>
      <c r="J45" s="90"/>
      <c r="K45" s="90"/>
    </row>
    <row r="46" spans="1:11" ht="14.25">
      <c r="A46" s="94"/>
      <c r="B46" s="74"/>
      <c r="C46" s="95">
        <f>SUM(C32:C45)</f>
        <v>1.0000000000000002</v>
      </c>
      <c r="D46" s="88"/>
      <c r="E46" s="110"/>
      <c r="F46" s="109"/>
      <c r="G46" s="90"/>
      <c r="H46" s="90"/>
      <c r="I46" s="90"/>
      <c r="J46" s="90"/>
      <c r="K46" s="90"/>
    </row>
    <row r="47" spans="1:11" ht="14.25">
      <c r="A47" s="94"/>
      <c r="B47" s="74"/>
      <c r="C47" s="95"/>
      <c r="D47" s="110"/>
      <c r="E47" s="110"/>
      <c r="F47" s="109"/>
      <c r="G47" s="90"/>
      <c r="H47" s="90"/>
      <c r="I47" s="90"/>
      <c r="J47" s="90"/>
      <c r="K47" s="90"/>
    </row>
    <row r="48" spans="1:11" ht="30.75" customHeight="1">
      <c r="A48" s="125" t="s">
        <v>130</v>
      </c>
      <c r="B48" s="125"/>
      <c r="C48" s="125"/>
      <c r="D48" s="125"/>
      <c r="E48" s="100"/>
      <c r="K48" s="107"/>
    </row>
    <row r="49" spans="1:11" ht="14.25">
      <c r="A49" s="119"/>
      <c r="B49" s="119"/>
      <c r="C49" s="119"/>
      <c r="D49" s="119"/>
      <c r="E49" s="100"/>
      <c r="K49" s="107"/>
    </row>
    <row r="50" spans="1:11" ht="14.25">
      <c r="A50" s="81" t="s">
        <v>92</v>
      </c>
      <c r="B50" s="75"/>
      <c r="C50" s="75"/>
      <c r="D50" s="31"/>
      <c r="E50" s="31"/>
      <c r="K50" s="107"/>
    </row>
    <row r="51" spans="1:11" ht="289.5">
      <c r="A51" s="80" t="s">
        <v>96</v>
      </c>
      <c r="B51" s="31"/>
      <c r="C51" s="31"/>
      <c r="D51" s="31"/>
      <c r="E51" s="31"/>
      <c r="K51" s="107"/>
    </row>
    <row r="52" spans="1:11" ht="14.25">
      <c r="A52" s="82"/>
      <c r="K52" s="58"/>
    </row>
    <row r="53" spans="1:11" ht="289.5">
      <c r="A53" s="4" t="s">
        <v>48</v>
      </c>
      <c r="K53" s="58"/>
    </row>
    <row r="54" ht="14.25">
      <c r="A54" s="4"/>
    </row>
  </sheetData>
  <sheetProtection/>
  <mergeCells count="3">
    <mergeCell ref="A15:J15"/>
    <mergeCell ref="H23:J23"/>
    <mergeCell ref="A48:D4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72"/>
  <sheetViews>
    <sheetView zoomScale="90" zoomScaleNormal="9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120.421875" style="0" customWidth="1"/>
    <col min="2" max="2" width="104.421875" style="0" customWidth="1"/>
  </cols>
  <sheetData>
    <row r="1" spans="1:2" ht="15" thickBot="1">
      <c r="A1" s="13" t="s">
        <v>24</v>
      </c>
      <c r="B1" s="14" t="s">
        <v>22</v>
      </c>
    </row>
    <row r="2" spans="1:2" ht="15" thickBot="1">
      <c r="A2" s="132" t="s">
        <v>15</v>
      </c>
      <c r="B2" s="133"/>
    </row>
    <row r="3" spans="1:2" ht="28.5">
      <c r="A3" s="70" t="s">
        <v>34</v>
      </c>
      <c r="B3" s="71" t="s">
        <v>72</v>
      </c>
    </row>
    <row r="4" spans="1:2" ht="14.25">
      <c r="A4" s="55" t="s">
        <v>25</v>
      </c>
      <c r="B4" s="56"/>
    </row>
    <row r="5" spans="1:2" ht="15" thickBot="1">
      <c r="A5" s="20" t="s">
        <v>26</v>
      </c>
      <c r="B5" s="57"/>
    </row>
    <row r="6" spans="1:3" ht="15" thickBot="1">
      <c r="A6" s="58"/>
      <c r="C6" s="11"/>
    </row>
    <row r="7" spans="1:3" ht="15" thickBot="1">
      <c r="A7" s="128" t="s">
        <v>89</v>
      </c>
      <c r="B7" s="129"/>
      <c r="C7" s="11"/>
    </row>
    <row r="8" spans="1:3" ht="15" thickBot="1">
      <c r="A8" s="20" t="s">
        <v>90</v>
      </c>
      <c r="B8" s="15" t="s">
        <v>73</v>
      </c>
      <c r="C8" s="11"/>
    </row>
    <row r="9" spans="1:3" ht="15" thickBot="1">
      <c r="A9" s="58"/>
      <c r="C9" s="11"/>
    </row>
    <row r="10" spans="1:3" ht="15" thickBot="1">
      <c r="A10" s="137" t="s">
        <v>2</v>
      </c>
      <c r="B10" s="138"/>
      <c r="C10" s="11"/>
    </row>
    <row r="11" spans="1:3" ht="14.25">
      <c r="A11" s="24" t="s">
        <v>74</v>
      </c>
      <c r="B11" s="25" t="s">
        <v>38</v>
      </c>
      <c r="C11" s="11"/>
    </row>
    <row r="12" spans="1:3" ht="14.25">
      <c r="A12" s="59" t="s">
        <v>37</v>
      </c>
      <c r="B12" s="16"/>
      <c r="C12" s="11"/>
    </row>
    <row r="13" spans="1:3" ht="14.25">
      <c r="A13" s="59" t="s">
        <v>49</v>
      </c>
      <c r="B13" s="16"/>
      <c r="C13" s="11"/>
    </row>
    <row r="14" spans="1:3" ht="14.25">
      <c r="A14" s="59" t="s">
        <v>75</v>
      </c>
      <c r="B14" s="16" t="s">
        <v>23</v>
      </c>
      <c r="C14" s="11"/>
    </row>
    <row r="15" spans="1:3" ht="28.5">
      <c r="A15" s="59" t="s">
        <v>35</v>
      </c>
      <c r="B15" s="35" t="s">
        <v>78</v>
      </c>
      <c r="C15" s="11"/>
    </row>
    <row r="16" spans="1:3" ht="184.5" customHeight="1" thickBot="1">
      <c r="A16" s="17" t="s">
        <v>16</v>
      </c>
      <c r="B16" s="18" t="s">
        <v>77</v>
      </c>
      <c r="C16" s="11"/>
    </row>
    <row r="17" spans="1:3" ht="15" thickBot="1">
      <c r="A17" s="60"/>
      <c r="B17" s="61"/>
      <c r="C17" s="11"/>
    </row>
    <row r="18" spans="1:3" ht="15" thickBot="1">
      <c r="A18" s="128" t="s">
        <v>13</v>
      </c>
      <c r="B18" s="129"/>
      <c r="C18" s="11"/>
    </row>
    <row r="19" spans="1:2" ht="15" thickBot="1">
      <c r="A19" s="23" t="s">
        <v>17</v>
      </c>
      <c r="B19" s="19" t="s">
        <v>18</v>
      </c>
    </row>
    <row r="20" ht="15" thickBot="1">
      <c r="A20" s="58"/>
    </row>
    <row r="21" spans="1:2" ht="15" thickBot="1">
      <c r="A21" s="126" t="s">
        <v>19</v>
      </c>
      <c r="B21" s="127"/>
    </row>
    <row r="22" spans="1:2" ht="29.25" thickBot="1">
      <c r="A22" s="20" t="s">
        <v>76</v>
      </c>
      <c r="B22" s="34" t="s">
        <v>45</v>
      </c>
    </row>
    <row r="23" ht="15" thickBot="1">
      <c r="A23" s="9"/>
    </row>
    <row r="24" spans="1:2" ht="15" thickBot="1">
      <c r="A24" s="128" t="s">
        <v>27</v>
      </c>
      <c r="B24" s="129"/>
    </row>
    <row r="25" spans="1:2" ht="14.25">
      <c r="A25" s="21" t="s">
        <v>53</v>
      </c>
      <c r="B25" s="22" t="s">
        <v>71</v>
      </c>
    </row>
    <row r="26" spans="1:2" ht="14.25">
      <c r="A26" s="59" t="s">
        <v>36</v>
      </c>
      <c r="B26" s="16" t="s">
        <v>23</v>
      </c>
    </row>
    <row r="27" spans="1:2" ht="28.5">
      <c r="A27" s="59" t="s">
        <v>35</v>
      </c>
      <c r="B27" s="35" t="s">
        <v>78</v>
      </c>
    </row>
    <row r="28" spans="1:2" ht="183.75" customHeight="1" thickBot="1">
      <c r="A28" s="17" t="s">
        <v>16</v>
      </c>
      <c r="B28" s="18" t="s">
        <v>77</v>
      </c>
    </row>
    <row r="29" spans="1:2" ht="15" thickBot="1">
      <c r="A29" s="60"/>
      <c r="B29" s="61"/>
    </row>
    <row r="30" spans="1:2" ht="15" thickBot="1">
      <c r="A30" s="128" t="s">
        <v>4</v>
      </c>
      <c r="B30" s="129"/>
    </row>
    <row r="31" spans="1:2" ht="15" thickBot="1">
      <c r="A31" s="23" t="s">
        <v>28</v>
      </c>
      <c r="B31" s="19" t="s">
        <v>39</v>
      </c>
    </row>
    <row r="32" ht="15" thickBot="1">
      <c r="A32" s="58"/>
    </row>
    <row r="33" spans="1:2" ht="15" thickBot="1">
      <c r="A33" s="132" t="s">
        <v>21</v>
      </c>
      <c r="B33" s="133"/>
    </row>
    <row r="34" spans="1:2" ht="14.25">
      <c r="A34" s="98" t="s">
        <v>133</v>
      </c>
      <c r="B34" s="99" t="s">
        <v>137</v>
      </c>
    </row>
    <row r="35" spans="1:2" ht="14.25">
      <c r="A35" s="55" t="s">
        <v>120</v>
      </c>
      <c r="B35" s="97" t="s">
        <v>119</v>
      </c>
    </row>
    <row r="36" spans="1:2" ht="14.25">
      <c r="A36" s="59" t="s">
        <v>36</v>
      </c>
      <c r="B36" s="16" t="s">
        <v>23</v>
      </c>
    </row>
    <row r="37" spans="1:2" ht="28.5">
      <c r="A37" s="59" t="s">
        <v>35</v>
      </c>
      <c r="B37" s="35" t="s">
        <v>78</v>
      </c>
    </row>
    <row r="38" spans="1:2" ht="180" customHeight="1" thickBot="1">
      <c r="A38" s="17" t="s">
        <v>16</v>
      </c>
      <c r="B38" s="18" t="s">
        <v>77</v>
      </c>
    </row>
    <row r="39" ht="15" thickBot="1">
      <c r="A39" s="62"/>
    </row>
    <row r="40" spans="1:2" ht="15" thickBot="1">
      <c r="A40" s="132" t="s">
        <v>5</v>
      </c>
      <c r="B40" s="133"/>
    </row>
    <row r="41" spans="1:2" ht="14.25">
      <c r="A41" s="98" t="s">
        <v>134</v>
      </c>
      <c r="B41" s="99" t="s">
        <v>137</v>
      </c>
    </row>
    <row r="42" spans="1:2" ht="14.25" customHeight="1">
      <c r="A42" s="59" t="s">
        <v>121</v>
      </c>
      <c r="B42" s="136" t="s">
        <v>33</v>
      </c>
    </row>
    <row r="43" spans="1:2" ht="14.25">
      <c r="A43" s="33" t="s">
        <v>40</v>
      </c>
      <c r="B43" s="136"/>
    </row>
    <row r="44" spans="1:2" ht="219" customHeight="1" thickBot="1">
      <c r="A44" s="26"/>
      <c r="B44" s="15"/>
    </row>
    <row r="45" ht="15" thickBot="1">
      <c r="A45" s="63"/>
    </row>
    <row r="46" spans="1:2" ht="15" thickBot="1">
      <c r="A46" s="128" t="s">
        <v>6</v>
      </c>
      <c r="B46" s="129"/>
    </row>
    <row r="47" spans="1:2" ht="15" thickBot="1">
      <c r="A47" s="23" t="s">
        <v>79</v>
      </c>
      <c r="B47" s="43" t="s">
        <v>81</v>
      </c>
    </row>
    <row r="48" ht="15" thickBot="1">
      <c r="A48" s="58"/>
    </row>
    <row r="49" spans="1:2" ht="15" thickBot="1">
      <c r="A49" s="128" t="s">
        <v>7</v>
      </c>
      <c r="B49" s="129"/>
    </row>
    <row r="50" spans="1:2" ht="15" thickBot="1">
      <c r="A50" s="23" t="s">
        <v>80</v>
      </c>
      <c r="B50" s="19"/>
    </row>
    <row r="51" ht="15" thickBot="1">
      <c r="A51" s="58"/>
    </row>
    <row r="52" spans="1:2" ht="15" thickBot="1">
      <c r="A52" s="128" t="s">
        <v>8</v>
      </c>
      <c r="B52" s="129"/>
    </row>
    <row r="53" spans="1:2" ht="15" thickBot="1">
      <c r="A53" s="23" t="s">
        <v>82</v>
      </c>
      <c r="B53" s="19"/>
    </row>
    <row r="54" ht="15" thickBot="1">
      <c r="A54" s="58"/>
    </row>
    <row r="55" spans="1:2" ht="15" thickBot="1">
      <c r="A55" s="130" t="s">
        <v>55</v>
      </c>
      <c r="B55" s="131"/>
    </row>
    <row r="56" spans="1:2" ht="14.25">
      <c r="A56" s="24" t="s">
        <v>41</v>
      </c>
      <c r="B56" s="25"/>
    </row>
    <row r="57" spans="1:2" ht="29.25" thickBot="1">
      <c r="A57" s="68" t="s">
        <v>42</v>
      </c>
      <c r="B57" s="69" t="s">
        <v>94</v>
      </c>
    </row>
    <row r="58" ht="15" thickBot="1"/>
    <row r="59" spans="1:2" ht="15" thickBot="1">
      <c r="A59" s="128" t="s">
        <v>3</v>
      </c>
      <c r="B59" s="129"/>
    </row>
    <row r="60" spans="1:2" ht="14.25">
      <c r="A60" s="24" t="s">
        <v>41</v>
      </c>
      <c r="B60" s="25"/>
    </row>
    <row r="61" spans="1:2" ht="28.5">
      <c r="A61" s="66" t="s">
        <v>86</v>
      </c>
      <c r="B61" s="67" t="s">
        <v>95</v>
      </c>
    </row>
    <row r="62" spans="1:2" ht="15" thickBot="1">
      <c r="A62" s="46" t="s">
        <v>131</v>
      </c>
      <c r="B62" s="36"/>
    </row>
    <row r="63" ht="15" thickBot="1">
      <c r="A63" s="58"/>
    </row>
    <row r="64" spans="1:2" ht="15" thickBot="1">
      <c r="A64" s="128" t="s">
        <v>29</v>
      </c>
      <c r="B64" s="129"/>
    </row>
    <row r="65" spans="1:2" ht="15" thickBot="1">
      <c r="A65" s="23" t="s">
        <v>54</v>
      </c>
      <c r="B65" s="27" t="s">
        <v>71</v>
      </c>
    </row>
    <row r="66" ht="15" thickBot="1">
      <c r="A66" s="58"/>
    </row>
    <row r="67" spans="1:2" ht="15" thickBot="1">
      <c r="A67" s="132" t="s">
        <v>31</v>
      </c>
      <c r="B67" s="133"/>
    </row>
    <row r="68" spans="1:2" ht="14.25">
      <c r="A68" s="134" t="s">
        <v>30</v>
      </c>
      <c r="B68" s="25" t="s">
        <v>43</v>
      </c>
    </row>
    <row r="69" spans="1:2" ht="15" thickBot="1">
      <c r="A69" s="135"/>
      <c r="B69" s="36" t="s">
        <v>52</v>
      </c>
    </row>
    <row r="70" ht="15" customHeight="1" thickBot="1">
      <c r="A70" s="58"/>
    </row>
    <row r="71" spans="1:2" ht="15" thickBot="1">
      <c r="A71" s="126" t="s">
        <v>9</v>
      </c>
      <c r="B71" s="127"/>
    </row>
    <row r="72" spans="1:2" ht="15" thickBot="1">
      <c r="A72" s="28" t="s">
        <v>83</v>
      </c>
      <c r="B72" s="19" t="s">
        <v>84</v>
      </c>
    </row>
  </sheetData>
  <sheetProtection/>
  <mergeCells count="19">
    <mergeCell ref="A2:B2"/>
    <mergeCell ref="A7:B7"/>
    <mergeCell ref="A10:B10"/>
    <mergeCell ref="A18:B18"/>
    <mergeCell ref="A21:B21"/>
    <mergeCell ref="A24:B24"/>
    <mergeCell ref="A30:B30"/>
    <mergeCell ref="A33:B33"/>
    <mergeCell ref="A40:B40"/>
    <mergeCell ref="A46:B46"/>
    <mergeCell ref="B42:B43"/>
    <mergeCell ref="A71:B71"/>
    <mergeCell ref="A49:B49"/>
    <mergeCell ref="A59:B59"/>
    <mergeCell ref="A52:B52"/>
    <mergeCell ref="A55:B55"/>
    <mergeCell ref="A64:B64"/>
    <mergeCell ref="A67:B67"/>
    <mergeCell ref="A68:A69"/>
  </mergeCells>
  <printOptions/>
  <pageMargins left="0.7" right="0.7" top="0.75" bottom="0.75" header="0.3" footer="0.3"/>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VYPSCMAPP01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398B</dc:title>
  <dc:subject/>
  <dc:creator>Carike Palmer</dc:creator>
  <cp:keywords/>
  <dc:description/>
  <cp:lastModifiedBy>Krishna Puckree</cp:lastModifiedBy>
  <dcterms:created xsi:type="dcterms:W3CDTF">2021-03-01T11:07:31Z</dcterms:created>
  <dcterms:modified xsi:type="dcterms:W3CDTF">2021-09-07T13:45:03Z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2021-06-07T15:06:43Z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7e9cf762-7102-4942-bbe4-5c06a8f1fdc9</vt:lpwstr>
  </property>
  <property fmtid="{D5CDD505-2E9C-101B-9397-08002B2CF9AE}" pid="8" name="MSIP_Label_66d8a90e-c522-4829-9625-db8c70f8b095_ContentBits">
    <vt:lpwstr>0</vt:lpwstr>
  </property>
  <property fmtid="{D5CDD505-2E9C-101B-9397-08002B2CF9AE}" pid="9" name="JSEDate">
    <vt:lpwstr>2021-09-07T15:00:00Z</vt:lpwstr>
  </property>
  <property fmtid="{D5CDD505-2E9C-101B-9397-08002B2CF9AE}" pid="10" name="JSE Market Notices Number">
    <vt:lpwstr>398B/2021</vt:lpwstr>
  </property>
  <property fmtid="{D5CDD505-2E9C-101B-9397-08002B2CF9AE}" pid="11" name="JSE Navigation">
    <vt:lpwstr>7;#JSE Market Notices|1fcfaa15-fcf5-458d-b16e-485380aba6f6</vt:lpwstr>
  </property>
  <property fmtid="{D5CDD505-2E9C-101B-9397-08002B2CF9AE}" pid="12" name="m0955700237d4942bb2e7d3b8b303397">
    <vt:lpwstr>JSE Market Notices|1fcfaa15-fcf5-458d-b16e-485380aba6f6</vt:lpwstr>
  </property>
  <property fmtid="{D5CDD505-2E9C-101B-9397-08002B2CF9AE}" pid="13" name="JSEKeywords">
    <vt:lpwstr/>
  </property>
  <property fmtid="{D5CDD505-2E9C-101B-9397-08002B2CF9AE}" pid="14" name="JSE Market">
    <vt:lpwstr>;#Equity Market;#</vt:lpwstr>
  </property>
  <property fmtid="{D5CDD505-2E9C-101B-9397-08002B2CF9AE}" pid="15" name="JSEDescription">
    <vt:lpwstr>ETF Distributions Template - V3</vt:lpwstr>
  </property>
  <property fmtid="{D5CDD505-2E9C-101B-9397-08002B2CF9AE}" pid="16" name="TaxCatchAll">
    <vt:lpwstr>7;#JSE Market Notices|1fcfaa15-fcf5-458d-b16e-485380aba6f6</vt:lpwstr>
  </property>
</Properties>
</file>